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820" tabRatio="950" activeTab="0"/>
  </bookViews>
  <sheets>
    <sheet name="教学用房测算" sheetId="1" r:id="rId1"/>
    <sheet name="办公用房测算" sheetId="2" r:id="rId2"/>
    <sheet name="辅助用房测算" sheetId="3" r:id="rId3"/>
    <sheet name="编辑用房" sheetId="4" r:id="rId4"/>
    <sheet name="研究生用房测算" sheetId="5" r:id="rId5"/>
    <sheet name="科研补贴测算" sheetId="6" r:id="rId6"/>
    <sheet name="测算汇总" sheetId="7" r:id="rId7"/>
  </sheets>
  <definedNames>
    <definedName name="_xlnm._FilterDatabase" localSheetId="1" hidden="1">'办公用房测算'!$A$4:$U$26</definedName>
    <definedName name="_xlnm._FilterDatabase" localSheetId="2" hidden="1">'辅助用房测算'!$A$3:$E$25</definedName>
    <definedName name="_xlnm._FilterDatabase" localSheetId="0" hidden="1">'教学用房测算'!$A$4:$L$68</definedName>
    <definedName name="_xlnm._FilterDatabase" localSheetId="5" hidden="1">'科研补贴测算'!$A$3:$N$25</definedName>
    <definedName name="_xlnm.Print_Titles" localSheetId="0">'教学用房测算'!$1:$4</definedName>
  </definedNames>
  <calcPr fullCalcOnLoad="1"/>
</workbook>
</file>

<file path=xl/sharedStrings.xml><?xml version="1.0" encoding="utf-8"?>
<sst xmlns="http://schemas.openxmlformats.org/spreadsheetml/2006/main" count="328" uniqueCount="113">
  <si>
    <t>近3年平均经费（万元）</t>
  </si>
  <si>
    <t>野外台站</t>
  </si>
  <si>
    <t>多牌子</t>
  </si>
  <si>
    <t>科研平台补贴面积</t>
  </si>
  <si>
    <t>补贴面积</t>
  </si>
  <si>
    <t>学院名称</t>
  </si>
  <si>
    <t>成教学院</t>
  </si>
  <si>
    <t>动科学院</t>
  </si>
  <si>
    <t>动医学院</t>
  </si>
  <si>
    <t>机电学院</t>
  </si>
  <si>
    <t>经管学院</t>
  </si>
  <si>
    <t>生命学院</t>
  </si>
  <si>
    <t>食品学院</t>
  </si>
  <si>
    <t>水建学院</t>
  </si>
  <si>
    <t>信息学院</t>
  </si>
  <si>
    <t>资环学院</t>
  </si>
  <si>
    <t>职工人数</t>
  </si>
  <si>
    <r>
      <t>测算面积(m</t>
    </r>
    <r>
      <rPr>
        <b/>
        <vertAlign val="superscript"/>
        <sz val="12"/>
        <rFont val="宋体"/>
        <family val="0"/>
      </rPr>
      <t>2</t>
    </r>
    <r>
      <rPr>
        <b/>
        <sz val="12"/>
        <rFont val="宋体"/>
        <family val="0"/>
      </rPr>
      <t>)</t>
    </r>
  </si>
  <si>
    <t>硕士生人数</t>
  </si>
  <si>
    <t>博士生人数</t>
  </si>
  <si>
    <t>博士后人数</t>
  </si>
  <si>
    <t>人数合计</t>
  </si>
  <si>
    <t>创新学院</t>
  </si>
  <si>
    <t>合计</t>
  </si>
  <si>
    <t>年生时数定额</t>
  </si>
  <si>
    <t>公共基础</t>
  </si>
  <si>
    <t>专业基础</t>
  </si>
  <si>
    <t>编辑部名称</t>
  </si>
  <si>
    <t>学院编辑数量</t>
  </si>
  <si>
    <t>人文学院</t>
  </si>
  <si>
    <t>林学院</t>
  </si>
  <si>
    <t>农学院</t>
  </si>
  <si>
    <t>园艺学院</t>
  </si>
  <si>
    <t>植保学院</t>
  </si>
  <si>
    <t>院士</t>
  </si>
  <si>
    <t>长江学者二级教授</t>
  </si>
  <si>
    <t>三、四级教授</t>
  </si>
  <si>
    <t>副高级科教人员</t>
  </si>
  <si>
    <t>专业技术与工勤人员</t>
  </si>
  <si>
    <t>党政管理人员</t>
  </si>
  <si>
    <t>测算面积总计</t>
  </si>
  <si>
    <t>中级以下及工人</t>
  </si>
  <si>
    <t>副院长副书记</t>
  </si>
  <si>
    <t>其它管理人员</t>
  </si>
  <si>
    <t>测算面积</t>
  </si>
  <si>
    <t>总计</t>
  </si>
  <si>
    <t>创新学院</t>
  </si>
  <si>
    <t>合计</t>
  </si>
  <si>
    <t>辅助用房面积</t>
  </si>
  <si>
    <t>科研用房面积</t>
  </si>
  <si>
    <t>教学用房面积</t>
  </si>
  <si>
    <t>办公用房面积</t>
  </si>
  <si>
    <t>研究生用房面积</t>
  </si>
  <si>
    <t>研究生</t>
  </si>
  <si>
    <t>全年度合计</t>
  </si>
  <si>
    <t>院系调整系数</t>
  </si>
  <si>
    <t>分项面积测算</t>
  </si>
  <si>
    <t>院系面积测算合计</t>
  </si>
  <si>
    <t>创新学院</t>
  </si>
  <si>
    <r>
      <t>学院实验室测算面积（m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</si>
  <si>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r>
      <t>每实验段等额面积（m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</si>
  <si>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实验课 类别</t>
  </si>
  <si>
    <r>
      <t>面积测算（m</t>
    </r>
    <r>
      <rPr>
        <b/>
        <vertAlign val="superscript"/>
        <sz val="10"/>
        <rFont val="宋体"/>
        <family val="0"/>
      </rPr>
      <t>2</t>
    </r>
    <r>
      <rPr>
        <b/>
        <sz val="10"/>
        <rFont val="宋体"/>
        <family val="0"/>
      </rPr>
      <t>）</t>
    </r>
  </si>
  <si>
    <r>
      <t>测算面积合计（m</t>
    </r>
    <r>
      <rPr>
        <b/>
        <vertAlign val="superscript"/>
        <sz val="10"/>
        <rFont val="宋体"/>
        <family val="0"/>
      </rPr>
      <t>2</t>
    </r>
    <r>
      <rPr>
        <b/>
        <sz val="10"/>
        <rFont val="宋体"/>
        <family val="0"/>
      </rPr>
      <t>）</t>
    </r>
  </si>
  <si>
    <r>
      <t>补贴面积标准（m</t>
    </r>
    <r>
      <rPr>
        <b/>
        <vertAlign val="superscript"/>
        <sz val="10"/>
        <rFont val="宋体"/>
        <family val="0"/>
      </rPr>
      <t>2</t>
    </r>
    <r>
      <rPr>
        <b/>
        <sz val="10"/>
        <rFont val="宋体"/>
        <family val="0"/>
      </rPr>
      <t>）</t>
    </r>
  </si>
  <si>
    <t>国家重点实验室、中心</t>
  </si>
  <si>
    <t>省部级重点实验室、中心</t>
  </si>
  <si>
    <t>重点实验室、中心补贴面积合计</t>
  </si>
  <si>
    <t>补贴面积总计</t>
  </si>
  <si>
    <t>序号</t>
  </si>
  <si>
    <r>
      <t>测算标准（m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/个）</t>
    </r>
  </si>
  <si>
    <r>
      <t>面积测算(m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)</t>
    </r>
  </si>
  <si>
    <t>专业课</t>
  </si>
  <si>
    <t>理学院</t>
  </si>
  <si>
    <t>葡萄酒学院</t>
  </si>
  <si>
    <t>表4：</t>
  </si>
  <si>
    <t>表5：</t>
  </si>
  <si>
    <t>表6：</t>
  </si>
  <si>
    <t>表7：</t>
  </si>
  <si>
    <t>表8：</t>
  </si>
  <si>
    <t>外语系</t>
  </si>
  <si>
    <t>专业课（工科）</t>
  </si>
  <si>
    <t>院长 书记</t>
  </si>
  <si>
    <t>2010年院（系）实验教学用房补贴面积测算表</t>
  </si>
  <si>
    <t>2009-2010年度院系实验生时数</t>
  </si>
  <si>
    <t>思政部</t>
  </si>
  <si>
    <t>国际学院</t>
  </si>
  <si>
    <t>本科生2009年秋、2010年春</t>
  </si>
  <si>
    <t>2010年院（系）办公用房补贴面积测算表</t>
  </si>
  <si>
    <t>双聘院士</t>
  </si>
  <si>
    <t>人数</t>
  </si>
  <si>
    <t>测算面积</t>
  </si>
  <si>
    <t>2010年院（系）辅助用房补贴面积测算表</t>
  </si>
  <si>
    <t xml:space="preserve">家畜生态学报、中国牛业科学、畜牧兽医杂志、北方蚕业 </t>
  </si>
  <si>
    <t>动物医学进展</t>
  </si>
  <si>
    <t>陕西农业科学</t>
  </si>
  <si>
    <t>西北林学院学报、陕西林业科技</t>
  </si>
  <si>
    <t>麦类作物学报、西北农业学报</t>
  </si>
  <si>
    <t>水资源与水工程学报、水利与建筑工程学报</t>
  </si>
  <si>
    <t>昆虫分类学报</t>
  </si>
  <si>
    <t>2010年院（系）编辑部用房补贴面积测算表</t>
  </si>
  <si>
    <t>2010年院（系）研究生用房补贴面积测算表</t>
  </si>
  <si>
    <t>2010年院（系）科研用房补贴面积测算表</t>
  </si>
  <si>
    <t>2010年院（系）公用房补贴面积测算汇总表</t>
  </si>
  <si>
    <t>表2：</t>
  </si>
  <si>
    <t>编辑部用房面积</t>
  </si>
  <si>
    <t>面积合计</t>
  </si>
  <si>
    <t>平台</t>
  </si>
  <si>
    <t>重点实验室</t>
  </si>
  <si>
    <t>野外台站</t>
  </si>
  <si>
    <t>合计</t>
  </si>
  <si>
    <t>思政部</t>
  </si>
  <si>
    <t>国际学院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</si>
</sst>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00_ "/>
    <numFmt numFmtId="186" formatCode="0.00000_ "/>
    <numFmt numFmtId="187" formatCode="0.0000_ "/>
    <numFmt numFmtId="188" formatCode="0.000_ "/>
    <numFmt numFmtId="189" formatCode="0.0_ "/>
    <numFmt numFmtId="190" formatCode="0;_ࠀ"/>
    <numFmt numFmtId="191" formatCode="0;_ﰀ"/>
    <numFmt numFmtId="192" formatCode="0.0;_ﰀ"/>
    <numFmt numFmtId="193" formatCode="0.00;_ﰀ"/>
    <numFmt numFmtId="194" formatCode="000000"/>
    <numFmt numFmtId="195" formatCode="0_ "/>
  </numFmts>
  <fonts count="18"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b/>
      <vertAlign val="superscript"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vertAlign val="superscript"/>
      <sz val="10"/>
      <name val="宋体"/>
      <family val="0"/>
    </font>
    <font>
      <b/>
      <vertAlign val="superscript"/>
      <sz val="10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vertAlign val="superscript"/>
      <sz val="11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189" fontId="3" fillId="0" borderId="1" xfId="0" applyNumberFormat="1" applyFont="1" applyBorder="1" applyAlignment="1">
      <alignment vertical="center"/>
    </xf>
    <xf numFmtId="184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0" fillId="0" borderId="1" xfId="16" applyFont="1" applyBorder="1" applyAlignment="1">
      <alignment horizontal="center" vertical="center"/>
      <protection/>
    </xf>
    <xf numFmtId="0" fontId="10" fillId="0" borderId="1" xfId="16" applyFont="1" applyBorder="1" applyAlignment="1">
      <alignment horizontal="center" vertical="center" wrapText="1"/>
      <protection/>
    </xf>
    <xf numFmtId="0" fontId="16" fillId="0" borderId="1" xfId="0" applyFont="1" applyBorder="1" applyAlignment="1">
      <alignment vertical="center"/>
    </xf>
    <xf numFmtId="193" fontId="1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84" fontId="3" fillId="0" borderId="3" xfId="0" applyNumberFormat="1" applyFont="1" applyBorder="1" applyAlignment="1">
      <alignment horizontal="center" vertical="center"/>
    </xf>
    <xf numFmtId="184" fontId="0" fillId="0" borderId="4" xfId="0" applyNumberFormat="1" applyBorder="1" applyAlignment="1">
      <alignment vertical="center"/>
    </xf>
    <xf numFmtId="184" fontId="0" fillId="0" borderId="5" xfId="0" applyNumberForma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7">
    <cellStyle name="Normal" xfId="0"/>
    <cellStyle name="Percent" xfId="15"/>
    <cellStyle name="常规_07年底研究生统计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B75" sqref="B75:B95"/>
    </sheetView>
  </sheetViews>
  <sheetFormatPr defaultColWidth="9.00390625" defaultRowHeight="14.25"/>
  <cols>
    <col min="1" max="1" width="4.125" style="0" customWidth="1"/>
    <col min="2" max="2" width="8.00390625" style="0" customWidth="1"/>
    <col min="3" max="3" width="7.00390625" style="0" customWidth="1"/>
    <col min="4" max="4" width="11.125" style="0" customWidth="1"/>
    <col min="5" max="5" width="7.375" style="0" customWidth="1"/>
    <col min="6" max="6" width="10.875" style="0" customWidth="1"/>
    <col min="7" max="7" width="6.25390625" style="0" customWidth="1"/>
    <col min="8" max="8" width="5.50390625" style="0" customWidth="1"/>
    <col min="9" max="9" width="7.625" style="0" customWidth="1"/>
    <col min="10" max="10" width="10.875" style="0" customWidth="1"/>
    <col min="11" max="11" width="9.75390625" style="0" customWidth="1"/>
    <col min="12" max="12" width="10.375" style="0" customWidth="1"/>
    <col min="16" max="16" width="24.125" style="0" customWidth="1"/>
    <col min="17" max="17" width="14.50390625" style="0" customWidth="1"/>
  </cols>
  <sheetData>
    <row r="1" spans="1:2" ht="18.75">
      <c r="A1" s="36" t="s">
        <v>75</v>
      </c>
      <c r="B1" s="36"/>
    </row>
    <row r="2" spans="1:11" ht="26.25" customHeight="1">
      <c r="A2" s="38" t="s">
        <v>83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5.5" customHeight="1">
      <c r="A3" s="37" t="s">
        <v>69</v>
      </c>
      <c r="B3" s="37" t="s">
        <v>5</v>
      </c>
      <c r="C3" s="37" t="s">
        <v>84</v>
      </c>
      <c r="D3" s="37"/>
      <c r="E3" s="37"/>
      <c r="F3" s="37" t="s">
        <v>61</v>
      </c>
      <c r="G3" s="37" t="s">
        <v>24</v>
      </c>
      <c r="H3" s="37" t="s">
        <v>60</v>
      </c>
      <c r="I3" s="37" t="s">
        <v>55</v>
      </c>
      <c r="J3" s="37" t="s">
        <v>59</v>
      </c>
      <c r="K3" s="37"/>
    </row>
    <row r="4" spans="1:11" ht="32.25" customHeight="1">
      <c r="A4" s="37"/>
      <c r="B4" s="37"/>
      <c r="C4" s="12" t="s">
        <v>53</v>
      </c>
      <c r="D4" s="12" t="s">
        <v>87</v>
      </c>
      <c r="E4" s="12" t="s">
        <v>54</v>
      </c>
      <c r="F4" s="37"/>
      <c r="G4" s="37"/>
      <c r="H4" s="37"/>
      <c r="I4" s="37"/>
      <c r="J4" s="12" t="s">
        <v>56</v>
      </c>
      <c r="K4" s="12" t="s">
        <v>57</v>
      </c>
    </row>
    <row r="5" spans="1:11" ht="18" customHeight="1">
      <c r="A5" s="41">
        <v>1</v>
      </c>
      <c r="B5" s="41" t="s">
        <v>6</v>
      </c>
      <c r="C5" s="9">
        <v>0</v>
      </c>
      <c r="D5" s="10">
        <v>0</v>
      </c>
      <c r="E5" s="10">
        <v>0</v>
      </c>
      <c r="F5" s="10" t="s">
        <v>25</v>
      </c>
      <c r="G5" s="21">
        <v>320</v>
      </c>
      <c r="H5" s="21">
        <v>4</v>
      </c>
      <c r="I5" s="10">
        <v>1</v>
      </c>
      <c r="J5" s="10">
        <f aca="true" t="shared" si="0" ref="J5:J10">E5/G5*H5*I5</f>
        <v>0</v>
      </c>
      <c r="K5" s="32">
        <f>J5+J6+J7</f>
        <v>0</v>
      </c>
    </row>
    <row r="6" spans="1:11" ht="18" customHeight="1">
      <c r="A6" s="42"/>
      <c r="B6" s="42"/>
      <c r="C6" s="9">
        <v>0</v>
      </c>
      <c r="D6" s="10">
        <v>0</v>
      </c>
      <c r="E6" s="10">
        <v>0</v>
      </c>
      <c r="F6" s="10" t="s">
        <v>26</v>
      </c>
      <c r="G6" s="22">
        <v>192</v>
      </c>
      <c r="H6" s="21">
        <v>4</v>
      </c>
      <c r="I6" s="10">
        <v>1</v>
      </c>
      <c r="J6" s="10">
        <f t="shared" si="0"/>
        <v>0</v>
      </c>
      <c r="K6" s="39"/>
    </row>
    <row r="7" spans="1:11" ht="18" customHeight="1">
      <c r="A7" s="43"/>
      <c r="B7" s="43"/>
      <c r="C7" s="9">
        <v>0</v>
      </c>
      <c r="D7" s="10">
        <v>0</v>
      </c>
      <c r="E7" s="10">
        <v>0</v>
      </c>
      <c r="F7" s="10" t="s">
        <v>72</v>
      </c>
      <c r="G7" s="22">
        <v>96</v>
      </c>
      <c r="H7" s="21">
        <v>4</v>
      </c>
      <c r="I7" s="10">
        <v>1</v>
      </c>
      <c r="J7" s="10">
        <f t="shared" si="0"/>
        <v>0</v>
      </c>
      <c r="K7" s="40"/>
    </row>
    <row r="8" spans="1:11" ht="18" customHeight="1">
      <c r="A8" s="41">
        <v>2</v>
      </c>
      <c r="B8" s="41" t="s">
        <v>7</v>
      </c>
      <c r="C8" s="9">
        <v>0</v>
      </c>
      <c r="D8" s="10">
        <v>0</v>
      </c>
      <c r="E8" s="10">
        <v>0</v>
      </c>
      <c r="F8" s="10" t="s">
        <v>25</v>
      </c>
      <c r="G8" s="21">
        <v>320</v>
      </c>
      <c r="H8" s="21">
        <v>4</v>
      </c>
      <c r="I8" s="10">
        <v>1</v>
      </c>
      <c r="J8" s="10">
        <f t="shared" si="0"/>
        <v>0</v>
      </c>
      <c r="K8" s="33">
        <f>J8+J9+J10</f>
        <v>2542.25</v>
      </c>
    </row>
    <row r="9" spans="1:11" ht="18" customHeight="1">
      <c r="A9" s="42"/>
      <c r="B9" s="42"/>
      <c r="C9" s="9">
        <v>0</v>
      </c>
      <c r="D9" s="10">
        <v>60484</v>
      </c>
      <c r="E9" s="10">
        <v>60484</v>
      </c>
      <c r="F9" s="10" t="s">
        <v>26</v>
      </c>
      <c r="G9" s="22">
        <v>192</v>
      </c>
      <c r="H9" s="22">
        <v>4</v>
      </c>
      <c r="I9" s="10">
        <v>1</v>
      </c>
      <c r="J9" s="15">
        <f t="shared" si="0"/>
        <v>1260.0833333333333</v>
      </c>
      <c r="K9" s="34"/>
    </row>
    <row r="10" spans="1:11" ht="18" customHeight="1">
      <c r="A10" s="43"/>
      <c r="B10" s="43"/>
      <c r="C10" s="9">
        <v>1474</v>
      </c>
      <c r="D10" s="10">
        <v>29298</v>
      </c>
      <c r="E10" s="10">
        <v>30772</v>
      </c>
      <c r="F10" s="10" t="s">
        <v>72</v>
      </c>
      <c r="G10" s="22">
        <v>96</v>
      </c>
      <c r="H10" s="22">
        <v>4</v>
      </c>
      <c r="I10" s="10">
        <v>1</v>
      </c>
      <c r="J10" s="15">
        <f t="shared" si="0"/>
        <v>1282.1666666666667</v>
      </c>
      <c r="K10" s="35"/>
    </row>
    <row r="11" spans="1:11" ht="18" customHeight="1">
      <c r="A11" s="41">
        <v>3</v>
      </c>
      <c r="B11" s="41" t="s">
        <v>8</v>
      </c>
      <c r="C11" s="9">
        <v>0</v>
      </c>
      <c r="D11" s="10">
        <v>0</v>
      </c>
      <c r="E11" s="10">
        <v>0</v>
      </c>
      <c r="F11" s="10" t="s">
        <v>25</v>
      </c>
      <c r="G11" s="21">
        <v>320</v>
      </c>
      <c r="H11" s="21">
        <v>4</v>
      </c>
      <c r="I11" s="10">
        <v>1</v>
      </c>
      <c r="J11" s="15">
        <f aca="true" t="shared" si="1" ref="J11:J68">E11/G11*H11*I11</f>
        <v>0</v>
      </c>
      <c r="K11" s="33">
        <f>J11+J12+J13</f>
        <v>3740.2</v>
      </c>
    </row>
    <row r="12" spans="1:11" ht="18" customHeight="1">
      <c r="A12" s="42"/>
      <c r="B12" s="42"/>
      <c r="C12" s="9">
        <v>9952.8</v>
      </c>
      <c r="D12" s="10">
        <v>95946</v>
      </c>
      <c r="E12" s="10">
        <v>105898.8</v>
      </c>
      <c r="F12" s="10" t="s">
        <v>26</v>
      </c>
      <c r="G12" s="22">
        <v>192</v>
      </c>
      <c r="H12" s="22">
        <v>4</v>
      </c>
      <c r="I12" s="10">
        <v>1</v>
      </c>
      <c r="J12" s="15">
        <f t="shared" si="1"/>
        <v>2206.225</v>
      </c>
      <c r="K12" s="34"/>
    </row>
    <row r="13" spans="1:11" ht="18" customHeight="1">
      <c r="A13" s="43"/>
      <c r="B13" s="43"/>
      <c r="C13" s="9">
        <v>10927.4</v>
      </c>
      <c r="D13" s="10">
        <v>25888</v>
      </c>
      <c r="E13" s="10">
        <v>36815.4</v>
      </c>
      <c r="F13" s="10" t="s">
        <v>72</v>
      </c>
      <c r="G13" s="22">
        <v>96</v>
      </c>
      <c r="H13" s="22">
        <v>4</v>
      </c>
      <c r="I13" s="10">
        <v>1</v>
      </c>
      <c r="J13" s="15">
        <f t="shared" si="1"/>
        <v>1533.9750000000001</v>
      </c>
      <c r="K13" s="35"/>
    </row>
    <row r="14" spans="1:11" ht="18" customHeight="1">
      <c r="A14" s="41">
        <v>4</v>
      </c>
      <c r="B14" s="41" t="s">
        <v>9</v>
      </c>
      <c r="C14" s="9">
        <v>0</v>
      </c>
      <c r="D14" s="10">
        <v>0</v>
      </c>
      <c r="E14" s="10">
        <v>0</v>
      </c>
      <c r="F14" s="10" t="s">
        <v>25</v>
      </c>
      <c r="G14" s="21">
        <v>320</v>
      </c>
      <c r="H14" s="21">
        <v>4</v>
      </c>
      <c r="I14" s="21">
        <v>1.4</v>
      </c>
      <c r="J14" s="15">
        <f t="shared" si="1"/>
        <v>0</v>
      </c>
      <c r="K14" s="33">
        <f>J14+J15+J16</f>
        <v>4977.093333333333</v>
      </c>
    </row>
    <row r="15" spans="1:11" ht="18" customHeight="1">
      <c r="A15" s="42"/>
      <c r="B15" s="42"/>
      <c r="C15" s="9">
        <v>0</v>
      </c>
      <c r="D15" s="10">
        <v>103210</v>
      </c>
      <c r="E15" s="10">
        <v>103210</v>
      </c>
      <c r="F15" s="10" t="s">
        <v>26</v>
      </c>
      <c r="G15" s="22">
        <v>192</v>
      </c>
      <c r="H15" s="22">
        <v>4</v>
      </c>
      <c r="I15" s="21">
        <v>1.4</v>
      </c>
      <c r="J15" s="15">
        <f t="shared" si="1"/>
        <v>3010.2916666666665</v>
      </c>
      <c r="K15" s="34"/>
    </row>
    <row r="16" spans="1:11" ht="18" customHeight="1">
      <c r="A16" s="43"/>
      <c r="B16" s="43"/>
      <c r="C16" s="9">
        <v>3306.6</v>
      </c>
      <c r="D16" s="10">
        <v>30410</v>
      </c>
      <c r="E16" s="10">
        <v>33716.6</v>
      </c>
      <c r="F16" s="10" t="s">
        <v>72</v>
      </c>
      <c r="G16" s="22">
        <v>96</v>
      </c>
      <c r="H16" s="22">
        <v>4</v>
      </c>
      <c r="I16" s="21">
        <v>1.4</v>
      </c>
      <c r="J16" s="15">
        <f t="shared" si="1"/>
        <v>1966.8016666666665</v>
      </c>
      <c r="K16" s="35"/>
    </row>
    <row r="17" spans="1:11" ht="18" customHeight="1">
      <c r="A17" s="41">
        <v>5</v>
      </c>
      <c r="B17" s="41" t="s">
        <v>10</v>
      </c>
      <c r="C17" s="9">
        <v>0</v>
      </c>
      <c r="D17" s="10">
        <v>0</v>
      </c>
      <c r="E17" s="10">
        <v>0</v>
      </c>
      <c r="F17" s="10" t="s">
        <v>25</v>
      </c>
      <c r="G17" s="21">
        <v>320</v>
      </c>
      <c r="H17" s="21">
        <v>4</v>
      </c>
      <c r="I17" s="21">
        <v>0.6</v>
      </c>
      <c r="J17" s="15">
        <f t="shared" si="1"/>
        <v>0</v>
      </c>
      <c r="K17" s="33">
        <f>J17+J18+J19</f>
        <v>246.54499999999996</v>
      </c>
    </row>
    <row r="18" spans="1:11" ht="18" customHeight="1">
      <c r="A18" s="42"/>
      <c r="B18" s="42"/>
      <c r="C18" s="9">
        <v>0</v>
      </c>
      <c r="D18" s="10">
        <v>11454</v>
      </c>
      <c r="E18" s="10">
        <v>11454</v>
      </c>
      <c r="F18" s="10" t="s">
        <v>26</v>
      </c>
      <c r="G18" s="22">
        <v>192</v>
      </c>
      <c r="H18" s="22">
        <v>4</v>
      </c>
      <c r="I18" s="21">
        <v>0.6</v>
      </c>
      <c r="J18" s="15">
        <f t="shared" si="1"/>
        <v>143.17499999999998</v>
      </c>
      <c r="K18" s="34"/>
    </row>
    <row r="19" spans="1:11" ht="18" customHeight="1">
      <c r="A19" s="43"/>
      <c r="B19" s="43"/>
      <c r="C19" s="9">
        <v>1240.8</v>
      </c>
      <c r="D19" s="10">
        <v>2894</v>
      </c>
      <c r="E19" s="10">
        <v>4134.8</v>
      </c>
      <c r="F19" s="10" t="s">
        <v>72</v>
      </c>
      <c r="G19" s="22">
        <v>96</v>
      </c>
      <c r="H19" s="22">
        <v>4</v>
      </c>
      <c r="I19" s="21">
        <v>0.6</v>
      </c>
      <c r="J19" s="15">
        <f t="shared" si="1"/>
        <v>103.36999999999999</v>
      </c>
      <c r="K19" s="35"/>
    </row>
    <row r="20" spans="1:11" ht="18" customHeight="1">
      <c r="A20" s="41">
        <v>6</v>
      </c>
      <c r="B20" s="41" t="s">
        <v>73</v>
      </c>
      <c r="C20" s="9">
        <v>0</v>
      </c>
      <c r="D20" s="10">
        <v>388912</v>
      </c>
      <c r="E20" s="10">
        <v>388912</v>
      </c>
      <c r="F20" s="10" t="s">
        <v>25</v>
      </c>
      <c r="G20" s="21">
        <v>320</v>
      </c>
      <c r="H20" s="21">
        <v>4</v>
      </c>
      <c r="I20" s="21">
        <v>0.8</v>
      </c>
      <c r="J20" s="15">
        <f t="shared" si="1"/>
        <v>3889.12</v>
      </c>
      <c r="K20" s="33">
        <f>J20+J21+J22</f>
        <v>7057.126666666667</v>
      </c>
    </row>
    <row r="21" spans="1:11" ht="18" customHeight="1">
      <c r="A21" s="42"/>
      <c r="B21" s="42"/>
      <c r="C21" s="9">
        <v>10124.4</v>
      </c>
      <c r="D21" s="10">
        <v>103880</v>
      </c>
      <c r="E21" s="10">
        <v>114004.4</v>
      </c>
      <c r="F21" s="10" t="s">
        <v>26</v>
      </c>
      <c r="G21" s="22">
        <v>192</v>
      </c>
      <c r="H21" s="22">
        <v>4</v>
      </c>
      <c r="I21" s="21">
        <v>0.8</v>
      </c>
      <c r="J21" s="15">
        <f t="shared" si="1"/>
        <v>1900.0733333333335</v>
      </c>
      <c r="K21" s="34"/>
    </row>
    <row r="22" spans="1:11" ht="18" customHeight="1">
      <c r="A22" s="43"/>
      <c r="B22" s="43"/>
      <c r="C22" s="9">
        <v>29172</v>
      </c>
      <c r="D22" s="10">
        <v>8866</v>
      </c>
      <c r="E22" s="10">
        <v>38038</v>
      </c>
      <c r="F22" s="10" t="s">
        <v>72</v>
      </c>
      <c r="G22" s="22">
        <v>96</v>
      </c>
      <c r="H22" s="22">
        <v>4</v>
      </c>
      <c r="I22" s="21">
        <v>0.8</v>
      </c>
      <c r="J22" s="15">
        <f t="shared" si="1"/>
        <v>1267.9333333333334</v>
      </c>
      <c r="K22" s="35"/>
    </row>
    <row r="23" spans="1:11" ht="18" customHeight="1">
      <c r="A23" s="41">
        <v>7</v>
      </c>
      <c r="B23" s="41" t="s">
        <v>30</v>
      </c>
      <c r="C23" s="9">
        <v>0</v>
      </c>
      <c r="D23" s="10">
        <v>0</v>
      </c>
      <c r="E23" s="10">
        <v>0</v>
      </c>
      <c r="F23" s="10" t="s">
        <v>25</v>
      </c>
      <c r="G23" s="21">
        <v>320</v>
      </c>
      <c r="H23" s="21">
        <v>4</v>
      </c>
      <c r="I23" s="10">
        <v>1</v>
      </c>
      <c r="J23" s="15">
        <f t="shared" si="1"/>
        <v>0</v>
      </c>
      <c r="K23" s="33">
        <f>J23+J24+J25+J26</f>
        <v>6877.816666666667</v>
      </c>
    </row>
    <row r="24" spans="1:11" ht="18" customHeight="1">
      <c r="A24" s="42"/>
      <c r="B24" s="42"/>
      <c r="C24" s="9">
        <v>0</v>
      </c>
      <c r="D24" s="10">
        <v>131220</v>
      </c>
      <c r="E24" s="10">
        <v>131220</v>
      </c>
      <c r="F24" s="10" t="s">
        <v>26</v>
      </c>
      <c r="G24" s="22">
        <v>192</v>
      </c>
      <c r="H24" s="22">
        <v>4</v>
      </c>
      <c r="I24" s="10">
        <v>1</v>
      </c>
      <c r="J24" s="15">
        <f t="shared" si="1"/>
        <v>2733.75</v>
      </c>
      <c r="K24" s="34"/>
    </row>
    <row r="25" spans="1:11" ht="18" customHeight="1">
      <c r="A25" s="42"/>
      <c r="B25" s="42"/>
      <c r="C25" s="9">
        <v>0</v>
      </c>
      <c r="D25" s="10">
        <v>3916</v>
      </c>
      <c r="E25" s="10">
        <v>3916</v>
      </c>
      <c r="F25" s="10" t="s">
        <v>81</v>
      </c>
      <c r="G25" s="22">
        <v>96</v>
      </c>
      <c r="H25" s="22">
        <v>4</v>
      </c>
      <c r="I25" s="10">
        <v>1.2</v>
      </c>
      <c r="J25" s="15">
        <f t="shared" si="1"/>
        <v>195.79999999999998</v>
      </c>
      <c r="K25" s="34"/>
    </row>
    <row r="26" spans="1:11" ht="18" customHeight="1">
      <c r="A26" s="43"/>
      <c r="B26" s="43"/>
      <c r="C26" s="9">
        <v>16772.4</v>
      </c>
      <c r="D26" s="10">
        <v>77986</v>
      </c>
      <c r="E26" s="10">
        <v>94758.4</v>
      </c>
      <c r="F26" s="10" t="s">
        <v>72</v>
      </c>
      <c r="G26" s="22">
        <v>96</v>
      </c>
      <c r="H26" s="22">
        <v>4</v>
      </c>
      <c r="I26" s="10">
        <v>1</v>
      </c>
      <c r="J26" s="15">
        <f t="shared" si="1"/>
        <v>3948.2666666666664</v>
      </c>
      <c r="K26" s="35"/>
    </row>
    <row r="27" spans="1:11" ht="18" customHeight="1">
      <c r="A27" s="41">
        <v>8</v>
      </c>
      <c r="B27" s="41" t="s">
        <v>31</v>
      </c>
      <c r="C27" s="9">
        <v>0</v>
      </c>
      <c r="D27" s="10">
        <v>0</v>
      </c>
      <c r="E27" s="10">
        <v>0</v>
      </c>
      <c r="F27" s="10" t="s">
        <v>25</v>
      </c>
      <c r="G27" s="21">
        <v>320</v>
      </c>
      <c r="H27" s="21">
        <v>4</v>
      </c>
      <c r="I27" s="10">
        <v>1</v>
      </c>
      <c r="J27" s="15">
        <f t="shared" si="1"/>
        <v>0</v>
      </c>
      <c r="K27" s="33">
        <f>J27+J28+J29</f>
        <v>1688.9041666666667</v>
      </c>
    </row>
    <row r="28" spans="1:11" ht="18" customHeight="1">
      <c r="A28" s="42"/>
      <c r="B28" s="42"/>
      <c r="C28" s="9">
        <v>2721.4</v>
      </c>
      <c r="D28" s="10">
        <v>28214</v>
      </c>
      <c r="E28" s="10">
        <v>30935.4</v>
      </c>
      <c r="F28" s="10" t="s">
        <v>26</v>
      </c>
      <c r="G28" s="22">
        <v>192</v>
      </c>
      <c r="H28" s="22">
        <v>4</v>
      </c>
      <c r="I28" s="10">
        <v>1</v>
      </c>
      <c r="J28" s="15">
        <f t="shared" si="1"/>
        <v>644.4875000000001</v>
      </c>
      <c r="K28" s="34"/>
    </row>
    <row r="29" spans="1:11" ht="18" customHeight="1">
      <c r="A29" s="43"/>
      <c r="B29" s="43"/>
      <c r="C29" s="9">
        <v>528</v>
      </c>
      <c r="D29" s="10">
        <v>24538</v>
      </c>
      <c r="E29" s="10">
        <v>25066</v>
      </c>
      <c r="F29" s="10" t="s">
        <v>72</v>
      </c>
      <c r="G29" s="22">
        <v>96</v>
      </c>
      <c r="H29" s="22">
        <v>4</v>
      </c>
      <c r="I29" s="10">
        <v>1</v>
      </c>
      <c r="J29" s="15">
        <f t="shared" si="1"/>
        <v>1044.4166666666667</v>
      </c>
      <c r="K29" s="35"/>
    </row>
    <row r="30" spans="1:11" ht="18" customHeight="1">
      <c r="A30" s="41">
        <v>9</v>
      </c>
      <c r="B30" s="41" t="s">
        <v>74</v>
      </c>
      <c r="C30" s="9">
        <v>0</v>
      </c>
      <c r="D30" s="10">
        <v>0</v>
      </c>
      <c r="E30" s="10">
        <v>0</v>
      </c>
      <c r="F30" s="10" t="s">
        <v>25</v>
      </c>
      <c r="G30" s="21">
        <v>320</v>
      </c>
      <c r="H30" s="21">
        <v>4</v>
      </c>
      <c r="I30" s="21">
        <v>1.2</v>
      </c>
      <c r="J30" s="15">
        <f t="shared" si="1"/>
        <v>0</v>
      </c>
      <c r="K30" s="33">
        <f>J30+J31+J32</f>
        <v>1205.25</v>
      </c>
    </row>
    <row r="31" spans="1:11" ht="18" customHeight="1">
      <c r="A31" s="42"/>
      <c r="B31" s="42"/>
      <c r="C31" s="9">
        <v>0</v>
      </c>
      <c r="D31" s="10">
        <v>13726</v>
      </c>
      <c r="E31" s="10">
        <v>13726</v>
      </c>
      <c r="F31" s="10" t="s">
        <v>26</v>
      </c>
      <c r="G31" s="22">
        <v>192</v>
      </c>
      <c r="H31" s="22">
        <v>4</v>
      </c>
      <c r="I31" s="21">
        <v>1.2</v>
      </c>
      <c r="J31" s="15">
        <f t="shared" si="1"/>
        <v>343.15</v>
      </c>
      <c r="K31" s="34"/>
    </row>
    <row r="32" spans="1:11" ht="18" customHeight="1">
      <c r="A32" s="43"/>
      <c r="B32" s="43"/>
      <c r="C32" s="9">
        <v>781</v>
      </c>
      <c r="D32" s="10">
        <v>16461</v>
      </c>
      <c r="E32" s="10">
        <v>17242</v>
      </c>
      <c r="F32" s="10" t="s">
        <v>72</v>
      </c>
      <c r="G32" s="22">
        <v>96</v>
      </c>
      <c r="H32" s="22">
        <v>4</v>
      </c>
      <c r="I32" s="21">
        <v>1.2</v>
      </c>
      <c r="J32" s="15">
        <f t="shared" si="1"/>
        <v>862.0999999999999</v>
      </c>
      <c r="K32" s="35"/>
    </row>
    <row r="33" spans="1:11" ht="18" customHeight="1">
      <c r="A33" s="41">
        <v>10</v>
      </c>
      <c r="B33" s="41" t="s">
        <v>29</v>
      </c>
      <c r="C33" s="9">
        <v>0</v>
      </c>
      <c r="D33" s="10">
        <v>0</v>
      </c>
      <c r="E33" s="10">
        <v>0</v>
      </c>
      <c r="F33" s="10" t="s">
        <v>25</v>
      </c>
      <c r="G33" s="21">
        <v>320</v>
      </c>
      <c r="H33" s="21">
        <v>4</v>
      </c>
      <c r="I33" s="21">
        <v>0.6</v>
      </c>
      <c r="J33" s="15">
        <f t="shared" si="1"/>
        <v>0</v>
      </c>
      <c r="K33" s="33">
        <f>J33+J34+J35</f>
        <v>90.35</v>
      </c>
    </row>
    <row r="34" spans="1:11" ht="18" customHeight="1">
      <c r="A34" s="42"/>
      <c r="B34" s="42"/>
      <c r="C34" s="9">
        <v>0</v>
      </c>
      <c r="D34" s="10">
        <v>3232</v>
      </c>
      <c r="E34" s="10">
        <v>3232</v>
      </c>
      <c r="F34" s="10" t="s">
        <v>26</v>
      </c>
      <c r="G34" s="22">
        <v>192</v>
      </c>
      <c r="H34" s="22">
        <v>4</v>
      </c>
      <c r="I34" s="21">
        <v>0.6</v>
      </c>
      <c r="J34" s="15">
        <f t="shared" si="1"/>
        <v>40.4</v>
      </c>
      <c r="K34" s="34"/>
    </row>
    <row r="35" spans="1:11" ht="18" customHeight="1">
      <c r="A35" s="43"/>
      <c r="B35" s="43"/>
      <c r="C35" s="9">
        <v>0</v>
      </c>
      <c r="D35" s="10">
        <v>1998</v>
      </c>
      <c r="E35" s="10">
        <v>1998</v>
      </c>
      <c r="F35" s="10" t="s">
        <v>72</v>
      </c>
      <c r="G35" s="22">
        <v>96</v>
      </c>
      <c r="H35" s="22">
        <v>4</v>
      </c>
      <c r="I35" s="21">
        <v>0.6</v>
      </c>
      <c r="J35" s="15">
        <f t="shared" si="1"/>
        <v>49.949999999999996</v>
      </c>
      <c r="K35" s="35"/>
    </row>
    <row r="36" spans="1:11" ht="18" customHeight="1">
      <c r="A36" s="41">
        <v>11</v>
      </c>
      <c r="B36" s="41" t="s">
        <v>85</v>
      </c>
      <c r="C36" s="9">
        <v>0</v>
      </c>
      <c r="D36" s="10">
        <v>0</v>
      </c>
      <c r="E36" s="10">
        <v>0</v>
      </c>
      <c r="F36" s="10" t="s">
        <v>25</v>
      </c>
      <c r="G36" s="21">
        <v>320</v>
      </c>
      <c r="H36" s="21">
        <v>4</v>
      </c>
      <c r="I36" s="21">
        <v>0.6</v>
      </c>
      <c r="J36" s="15">
        <f t="shared" si="1"/>
        <v>0</v>
      </c>
      <c r="K36" s="33">
        <f>J36+J37+J38</f>
        <v>0</v>
      </c>
    </row>
    <row r="37" spans="1:11" ht="18" customHeight="1">
      <c r="A37" s="42"/>
      <c r="B37" s="42"/>
      <c r="C37" s="9">
        <v>0</v>
      </c>
      <c r="D37" s="10">
        <v>0</v>
      </c>
      <c r="E37" s="10">
        <v>0</v>
      </c>
      <c r="F37" s="10" t="s">
        <v>26</v>
      </c>
      <c r="G37" s="22">
        <v>192</v>
      </c>
      <c r="H37" s="22">
        <v>4</v>
      </c>
      <c r="I37" s="21">
        <v>0.6</v>
      </c>
      <c r="J37" s="15">
        <f t="shared" si="1"/>
        <v>0</v>
      </c>
      <c r="K37" s="34"/>
    </row>
    <row r="38" spans="1:11" ht="18" customHeight="1">
      <c r="A38" s="43"/>
      <c r="B38" s="43"/>
      <c r="C38" s="9">
        <v>0</v>
      </c>
      <c r="D38" s="10">
        <v>0</v>
      </c>
      <c r="E38" s="10">
        <v>0</v>
      </c>
      <c r="F38" s="10" t="s">
        <v>72</v>
      </c>
      <c r="G38" s="22">
        <v>96</v>
      </c>
      <c r="H38" s="22">
        <v>4</v>
      </c>
      <c r="I38" s="21">
        <v>0.6</v>
      </c>
      <c r="J38" s="15">
        <f t="shared" si="1"/>
        <v>0</v>
      </c>
      <c r="K38" s="35"/>
    </row>
    <row r="39" spans="1:11" ht="18" customHeight="1">
      <c r="A39" s="41">
        <v>12</v>
      </c>
      <c r="B39" s="41" t="s">
        <v>11</v>
      </c>
      <c r="C39" s="9">
        <v>0</v>
      </c>
      <c r="D39" s="10">
        <v>0</v>
      </c>
      <c r="E39" s="10">
        <v>0</v>
      </c>
      <c r="F39" s="10" t="s">
        <v>25</v>
      </c>
      <c r="G39" s="21">
        <v>320</v>
      </c>
      <c r="H39" s="21">
        <v>4</v>
      </c>
      <c r="I39" s="21">
        <v>0.8</v>
      </c>
      <c r="J39" s="15">
        <f t="shared" si="1"/>
        <v>0</v>
      </c>
      <c r="K39" s="33">
        <f>J39+J40+J41+J42</f>
        <v>7884.048333333332</v>
      </c>
    </row>
    <row r="40" spans="1:11" ht="18" customHeight="1">
      <c r="A40" s="42"/>
      <c r="B40" s="42"/>
      <c r="C40" s="9">
        <v>37706.9</v>
      </c>
      <c r="D40" s="10">
        <v>210048</v>
      </c>
      <c r="E40" s="10">
        <v>247754.9</v>
      </c>
      <c r="F40" s="10" t="s">
        <v>26</v>
      </c>
      <c r="G40" s="22">
        <v>192</v>
      </c>
      <c r="H40" s="22">
        <v>4</v>
      </c>
      <c r="I40" s="21">
        <v>0.8</v>
      </c>
      <c r="J40" s="15">
        <f t="shared" si="1"/>
        <v>4129.248333333333</v>
      </c>
      <c r="K40" s="34"/>
    </row>
    <row r="41" spans="1:11" ht="18" customHeight="1">
      <c r="A41" s="42"/>
      <c r="B41" s="42"/>
      <c r="C41" s="9">
        <v>0</v>
      </c>
      <c r="D41" s="10">
        <v>31968</v>
      </c>
      <c r="E41" s="10">
        <v>31968</v>
      </c>
      <c r="F41" s="10" t="s">
        <v>81</v>
      </c>
      <c r="G41" s="22">
        <v>96</v>
      </c>
      <c r="H41" s="22">
        <v>4</v>
      </c>
      <c r="I41" s="21">
        <v>1.2</v>
      </c>
      <c r="J41" s="15">
        <f t="shared" si="1"/>
        <v>1598.3999999999999</v>
      </c>
      <c r="K41" s="34"/>
    </row>
    <row r="42" spans="1:11" ht="18" customHeight="1">
      <c r="A42" s="43"/>
      <c r="B42" s="43"/>
      <c r="C42" s="9">
        <v>16720</v>
      </c>
      <c r="D42" s="10">
        <v>47972</v>
      </c>
      <c r="E42" s="10">
        <v>64692</v>
      </c>
      <c r="F42" s="10" t="s">
        <v>72</v>
      </c>
      <c r="G42" s="22">
        <v>96</v>
      </c>
      <c r="H42" s="22">
        <v>4</v>
      </c>
      <c r="I42" s="21">
        <v>0.8</v>
      </c>
      <c r="J42" s="15">
        <f t="shared" si="1"/>
        <v>2156.4</v>
      </c>
      <c r="K42" s="35"/>
    </row>
    <row r="43" spans="1:11" ht="18" customHeight="1">
      <c r="A43" s="41">
        <v>13</v>
      </c>
      <c r="B43" s="41" t="s">
        <v>12</v>
      </c>
      <c r="C43" s="9">
        <v>0</v>
      </c>
      <c r="D43" s="10"/>
      <c r="E43" s="10">
        <v>0</v>
      </c>
      <c r="F43" s="10" t="s">
        <v>25</v>
      </c>
      <c r="G43" s="21">
        <v>320</v>
      </c>
      <c r="H43" s="21">
        <v>4</v>
      </c>
      <c r="I43" s="21">
        <v>1.2</v>
      </c>
      <c r="J43" s="15">
        <f t="shared" si="1"/>
        <v>0</v>
      </c>
      <c r="K43" s="33">
        <f>J43+J44+J45</f>
        <v>2378.535</v>
      </c>
    </row>
    <row r="44" spans="1:11" ht="18" customHeight="1">
      <c r="A44" s="42"/>
      <c r="B44" s="42"/>
      <c r="C44" s="9">
        <v>0</v>
      </c>
      <c r="D44" s="10">
        <v>28181</v>
      </c>
      <c r="E44" s="10">
        <v>28181</v>
      </c>
      <c r="F44" s="10" t="s">
        <v>26</v>
      </c>
      <c r="G44" s="22">
        <v>192</v>
      </c>
      <c r="H44" s="22">
        <v>4</v>
      </c>
      <c r="I44" s="21">
        <v>1.2</v>
      </c>
      <c r="J44" s="15">
        <f t="shared" si="1"/>
        <v>704.525</v>
      </c>
      <c r="K44" s="34"/>
    </row>
    <row r="45" spans="1:11" ht="18" customHeight="1">
      <c r="A45" s="43"/>
      <c r="B45" s="43"/>
      <c r="C45" s="9">
        <v>959.2</v>
      </c>
      <c r="D45" s="10">
        <v>32521</v>
      </c>
      <c r="E45" s="10">
        <v>33480.2</v>
      </c>
      <c r="F45" s="10" t="s">
        <v>72</v>
      </c>
      <c r="G45" s="22">
        <v>96</v>
      </c>
      <c r="H45" s="22">
        <v>4</v>
      </c>
      <c r="I45" s="21">
        <v>1.2</v>
      </c>
      <c r="J45" s="15">
        <f t="shared" si="1"/>
        <v>1674.0099999999998</v>
      </c>
      <c r="K45" s="35"/>
    </row>
    <row r="46" spans="1:11" ht="18" customHeight="1">
      <c r="A46" s="41">
        <v>14</v>
      </c>
      <c r="B46" s="41" t="s">
        <v>13</v>
      </c>
      <c r="C46" s="9">
        <v>0</v>
      </c>
      <c r="D46" s="10"/>
      <c r="E46" s="10">
        <v>0</v>
      </c>
      <c r="F46" s="10" t="s">
        <v>25</v>
      </c>
      <c r="G46" s="21">
        <v>320</v>
      </c>
      <c r="H46" s="21">
        <v>4</v>
      </c>
      <c r="I46" s="21">
        <v>1.4</v>
      </c>
      <c r="J46" s="15">
        <f t="shared" si="1"/>
        <v>0</v>
      </c>
      <c r="K46" s="33">
        <f>J46+J47+J48</f>
        <v>3166.088333333333</v>
      </c>
    </row>
    <row r="47" spans="1:11" ht="18" customHeight="1">
      <c r="A47" s="42"/>
      <c r="B47" s="42"/>
      <c r="C47" s="9">
        <v>0</v>
      </c>
      <c r="D47" s="10">
        <v>79590</v>
      </c>
      <c r="E47" s="10">
        <v>79590</v>
      </c>
      <c r="F47" s="10" t="s">
        <v>26</v>
      </c>
      <c r="G47" s="22">
        <v>192</v>
      </c>
      <c r="H47" s="22">
        <v>4</v>
      </c>
      <c r="I47" s="21">
        <v>1.4</v>
      </c>
      <c r="J47" s="15">
        <f t="shared" si="1"/>
        <v>2321.375</v>
      </c>
      <c r="K47" s="34"/>
    </row>
    <row r="48" spans="1:11" ht="18" customHeight="1">
      <c r="A48" s="43"/>
      <c r="B48" s="43"/>
      <c r="C48" s="9">
        <v>2494.8</v>
      </c>
      <c r="D48" s="10">
        <v>11986</v>
      </c>
      <c r="E48" s="10">
        <v>14480.8</v>
      </c>
      <c r="F48" s="10" t="s">
        <v>72</v>
      </c>
      <c r="G48" s="22">
        <v>96</v>
      </c>
      <c r="H48" s="22">
        <v>4</v>
      </c>
      <c r="I48" s="21">
        <v>1.4</v>
      </c>
      <c r="J48" s="15">
        <f t="shared" si="1"/>
        <v>844.7133333333333</v>
      </c>
      <c r="K48" s="35"/>
    </row>
    <row r="49" spans="1:11" ht="18" customHeight="1">
      <c r="A49" s="41">
        <v>15</v>
      </c>
      <c r="B49" s="41" t="s">
        <v>80</v>
      </c>
      <c r="C49" s="9">
        <v>0</v>
      </c>
      <c r="D49" s="10">
        <v>463744</v>
      </c>
      <c r="E49" s="10">
        <v>463744</v>
      </c>
      <c r="F49" s="10" t="s">
        <v>25</v>
      </c>
      <c r="G49" s="21">
        <v>320</v>
      </c>
      <c r="H49" s="21">
        <v>4</v>
      </c>
      <c r="I49" s="21">
        <v>0.6</v>
      </c>
      <c r="J49" s="15">
        <f t="shared" si="1"/>
        <v>3478.08</v>
      </c>
      <c r="K49" s="33">
        <f>J49+J50+J51</f>
        <v>3983.7799999999997</v>
      </c>
    </row>
    <row r="50" spans="1:11" ht="18" customHeight="1">
      <c r="A50" s="42"/>
      <c r="B50" s="42"/>
      <c r="C50" s="9">
        <v>0</v>
      </c>
      <c r="D50" s="10">
        <v>40456</v>
      </c>
      <c r="E50" s="10">
        <v>40456</v>
      </c>
      <c r="F50" s="10" t="s">
        <v>26</v>
      </c>
      <c r="G50" s="22">
        <v>192</v>
      </c>
      <c r="H50" s="22">
        <v>4</v>
      </c>
      <c r="I50" s="21">
        <v>0.6</v>
      </c>
      <c r="J50" s="15">
        <f t="shared" si="1"/>
        <v>505.7</v>
      </c>
      <c r="K50" s="34"/>
    </row>
    <row r="51" spans="1:11" ht="18" customHeight="1">
      <c r="A51" s="43"/>
      <c r="B51" s="43"/>
      <c r="C51" s="9">
        <v>0</v>
      </c>
      <c r="D51" s="10">
        <v>0</v>
      </c>
      <c r="E51" s="10">
        <v>0</v>
      </c>
      <c r="F51" s="10" t="s">
        <v>72</v>
      </c>
      <c r="G51" s="22">
        <v>96</v>
      </c>
      <c r="H51" s="22">
        <v>4</v>
      </c>
      <c r="I51" s="21">
        <v>0.6</v>
      </c>
      <c r="J51" s="15">
        <f t="shared" si="1"/>
        <v>0</v>
      </c>
      <c r="K51" s="35"/>
    </row>
    <row r="52" spans="1:11" ht="18" customHeight="1">
      <c r="A52" s="41">
        <v>16</v>
      </c>
      <c r="B52" s="41" t="s">
        <v>14</v>
      </c>
      <c r="C52" s="9">
        <v>0</v>
      </c>
      <c r="D52" s="10">
        <v>273776</v>
      </c>
      <c r="E52" s="10">
        <v>273776</v>
      </c>
      <c r="F52" s="10" t="s">
        <v>25</v>
      </c>
      <c r="G52" s="21">
        <v>320</v>
      </c>
      <c r="H52" s="21">
        <v>4</v>
      </c>
      <c r="I52" s="21">
        <v>0.7</v>
      </c>
      <c r="J52" s="15">
        <f t="shared" si="1"/>
        <v>2395.5399999999995</v>
      </c>
      <c r="K52" s="33">
        <f>J52+J53+J54+J55</f>
        <v>3916.49</v>
      </c>
    </row>
    <row r="53" spans="1:11" ht="18" customHeight="1">
      <c r="A53" s="42"/>
      <c r="B53" s="42"/>
      <c r="C53" s="9">
        <v>7832</v>
      </c>
      <c r="D53" s="10">
        <v>65776</v>
      </c>
      <c r="E53" s="10">
        <v>73608</v>
      </c>
      <c r="F53" s="10" t="s">
        <v>26</v>
      </c>
      <c r="G53" s="22">
        <v>192</v>
      </c>
      <c r="H53" s="22">
        <v>4</v>
      </c>
      <c r="I53" s="21">
        <v>0.7</v>
      </c>
      <c r="J53" s="15">
        <f t="shared" si="1"/>
        <v>1073.45</v>
      </c>
      <c r="K53" s="34"/>
    </row>
    <row r="54" spans="1:11" ht="18" customHeight="1">
      <c r="A54" s="42"/>
      <c r="B54" s="42"/>
      <c r="C54" s="9">
        <v>0</v>
      </c>
      <c r="D54" s="10">
        <v>3014</v>
      </c>
      <c r="E54" s="10">
        <v>3014</v>
      </c>
      <c r="F54" s="10" t="s">
        <v>81</v>
      </c>
      <c r="G54" s="22">
        <v>96</v>
      </c>
      <c r="H54" s="22">
        <v>4</v>
      </c>
      <c r="I54" s="21">
        <v>1.2</v>
      </c>
      <c r="J54" s="15">
        <f t="shared" si="1"/>
        <v>150.7</v>
      </c>
      <c r="K54" s="34"/>
    </row>
    <row r="55" spans="1:11" ht="18" customHeight="1">
      <c r="A55" s="43"/>
      <c r="B55" s="43"/>
      <c r="C55" s="9">
        <v>2772</v>
      </c>
      <c r="D55" s="10">
        <v>7404</v>
      </c>
      <c r="E55" s="10">
        <v>10176</v>
      </c>
      <c r="F55" s="10" t="s">
        <v>72</v>
      </c>
      <c r="G55" s="22">
        <v>96</v>
      </c>
      <c r="H55" s="22">
        <v>4</v>
      </c>
      <c r="I55" s="21">
        <v>0.7</v>
      </c>
      <c r="J55" s="15">
        <f t="shared" si="1"/>
        <v>296.79999999999995</v>
      </c>
      <c r="K55" s="35"/>
    </row>
    <row r="56" spans="1:11" ht="18" customHeight="1">
      <c r="A56" s="41">
        <v>17</v>
      </c>
      <c r="B56" s="41" t="s">
        <v>32</v>
      </c>
      <c r="C56" s="9">
        <v>0</v>
      </c>
      <c r="D56" s="10">
        <v>0</v>
      </c>
      <c r="E56" s="10">
        <v>0</v>
      </c>
      <c r="F56" s="10" t="s">
        <v>25</v>
      </c>
      <c r="G56" s="21">
        <v>320</v>
      </c>
      <c r="H56" s="21">
        <v>4</v>
      </c>
      <c r="I56" s="10">
        <v>1</v>
      </c>
      <c r="J56" s="15">
        <f t="shared" si="1"/>
        <v>0</v>
      </c>
      <c r="K56" s="33">
        <f>J56+J57+J58</f>
        <v>2910.4583333333335</v>
      </c>
    </row>
    <row r="57" spans="1:11" ht="18" customHeight="1">
      <c r="A57" s="42"/>
      <c r="B57" s="42"/>
      <c r="C57" s="9">
        <v>2138.4</v>
      </c>
      <c r="D57" s="10">
        <v>43848</v>
      </c>
      <c r="E57" s="10">
        <v>45986.4</v>
      </c>
      <c r="F57" s="10" t="s">
        <v>26</v>
      </c>
      <c r="G57" s="22">
        <v>192</v>
      </c>
      <c r="H57" s="22">
        <v>4</v>
      </c>
      <c r="I57" s="10">
        <v>1</v>
      </c>
      <c r="J57" s="15">
        <f t="shared" si="1"/>
        <v>958.0500000000001</v>
      </c>
      <c r="K57" s="34"/>
    </row>
    <row r="58" spans="1:11" ht="18" customHeight="1">
      <c r="A58" s="43"/>
      <c r="B58" s="43"/>
      <c r="C58" s="9">
        <v>9171.8</v>
      </c>
      <c r="D58" s="10">
        <v>37686</v>
      </c>
      <c r="E58" s="10">
        <v>46857.8</v>
      </c>
      <c r="F58" s="10" t="s">
        <v>72</v>
      </c>
      <c r="G58" s="22">
        <v>96</v>
      </c>
      <c r="H58" s="22">
        <v>4</v>
      </c>
      <c r="I58" s="10">
        <v>1</v>
      </c>
      <c r="J58" s="15">
        <f t="shared" si="1"/>
        <v>1952.4083333333335</v>
      </c>
      <c r="K58" s="35"/>
    </row>
    <row r="59" spans="1:11" ht="18" customHeight="1">
      <c r="A59" s="41">
        <v>18</v>
      </c>
      <c r="B59" s="41" t="s">
        <v>33</v>
      </c>
      <c r="C59" s="9">
        <v>0</v>
      </c>
      <c r="D59" s="10">
        <v>0</v>
      </c>
      <c r="E59" s="10">
        <v>0</v>
      </c>
      <c r="F59" s="10" t="s">
        <v>25</v>
      </c>
      <c r="G59" s="21">
        <v>320</v>
      </c>
      <c r="H59" s="21">
        <v>4</v>
      </c>
      <c r="I59" s="10">
        <v>1</v>
      </c>
      <c r="J59" s="15">
        <f t="shared" si="1"/>
        <v>0</v>
      </c>
      <c r="K59" s="33">
        <f>J59+J60+J61+J62</f>
        <v>2277.0625</v>
      </c>
    </row>
    <row r="60" spans="1:11" ht="18" customHeight="1">
      <c r="A60" s="42"/>
      <c r="B60" s="42"/>
      <c r="C60" s="9">
        <v>0</v>
      </c>
      <c r="D60" s="10">
        <v>37477</v>
      </c>
      <c r="E60" s="10">
        <v>37477</v>
      </c>
      <c r="F60" s="10" t="s">
        <v>26</v>
      </c>
      <c r="G60" s="22">
        <v>192</v>
      </c>
      <c r="H60" s="22">
        <v>4</v>
      </c>
      <c r="I60" s="10">
        <v>1</v>
      </c>
      <c r="J60" s="15">
        <f t="shared" si="1"/>
        <v>780.7708333333334</v>
      </c>
      <c r="K60" s="34"/>
    </row>
    <row r="61" spans="1:11" ht="18" customHeight="1">
      <c r="A61" s="42"/>
      <c r="B61" s="42"/>
      <c r="C61" s="9">
        <v>0</v>
      </c>
      <c r="D61" s="10">
        <v>8246</v>
      </c>
      <c r="E61" s="10">
        <v>8246</v>
      </c>
      <c r="F61" s="10" t="s">
        <v>81</v>
      </c>
      <c r="G61" s="22">
        <v>96</v>
      </c>
      <c r="H61" s="22">
        <v>4</v>
      </c>
      <c r="I61" s="21">
        <v>1.2</v>
      </c>
      <c r="J61" s="15">
        <f t="shared" si="1"/>
        <v>412.29999999999995</v>
      </c>
      <c r="K61" s="34"/>
    </row>
    <row r="62" spans="1:11" ht="18" customHeight="1">
      <c r="A62" s="43"/>
      <c r="B62" s="43"/>
      <c r="C62" s="9">
        <v>8918.8</v>
      </c>
      <c r="D62" s="10">
        <v>17097</v>
      </c>
      <c r="E62" s="10">
        <v>26015.8</v>
      </c>
      <c r="F62" s="10" t="s">
        <v>72</v>
      </c>
      <c r="G62" s="22">
        <v>96</v>
      </c>
      <c r="H62" s="22">
        <v>4</v>
      </c>
      <c r="I62" s="10">
        <v>1</v>
      </c>
      <c r="J62" s="15">
        <f t="shared" si="1"/>
        <v>1083.9916666666666</v>
      </c>
      <c r="K62" s="35"/>
    </row>
    <row r="63" spans="1:11" ht="18" customHeight="1">
      <c r="A63" s="41">
        <v>19</v>
      </c>
      <c r="B63" s="41" t="s">
        <v>15</v>
      </c>
      <c r="C63" s="9">
        <v>0</v>
      </c>
      <c r="D63" s="10">
        <v>0</v>
      </c>
      <c r="E63" s="10">
        <v>0</v>
      </c>
      <c r="F63" s="10" t="s">
        <v>25</v>
      </c>
      <c r="G63" s="21">
        <v>320</v>
      </c>
      <c r="H63" s="21">
        <v>4</v>
      </c>
      <c r="I63" s="10">
        <v>1</v>
      </c>
      <c r="J63" s="15">
        <f t="shared" si="1"/>
        <v>0</v>
      </c>
      <c r="K63" s="33">
        <f>J63+J64+J65</f>
        <v>2235.325</v>
      </c>
    </row>
    <row r="64" spans="1:11" ht="18" customHeight="1">
      <c r="A64" s="42"/>
      <c r="B64" s="42"/>
      <c r="C64" s="9">
        <v>0</v>
      </c>
      <c r="D64" s="10">
        <v>48546</v>
      </c>
      <c r="E64" s="10">
        <v>48546</v>
      </c>
      <c r="F64" s="10" t="s">
        <v>26</v>
      </c>
      <c r="G64" s="22">
        <v>192</v>
      </c>
      <c r="H64" s="22">
        <v>4</v>
      </c>
      <c r="I64" s="10">
        <v>1</v>
      </c>
      <c r="J64" s="15">
        <f t="shared" si="1"/>
        <v>1011.375</v>
      </c>
      <c r="K64" s="34"/>
    </row>
    <row r="65" spans="1:11" ht="18" customHeight="1">
      <c r="A65" s="43"/>
      <c r="B65" s="43"/>
      <c r="C65" s="9">
        <v>5486.8</v>
      </c>
      <c r="D65" s="10">
        <v>23888</v>
      </c>
      <c r="E65" s="10">
        <v>29374.8</v>
      </c>
      <c r="F65" s="10" t="s">
        <v>72</v>
      </c>
      <c r="G65" s="22">
        <v>96</v>
      </c>
      <c r="H65" s="22">
        <v>4</v>
      </c>
      <c r="I65" s="10">
        <v>1</v>
      </c>
      <c r="J65" s="15">
        <f t="shared" si="1"/>
        <v>1223.95</v>
      </c>
      <c r="K65" s="35"/>
    </row>
    <row r="66" spans="1:11" ht="18" customHeight="1">
      <c r="A66" s="41">
        <v>20</v>
      </c>
      <c r="B66" s="41" t="s">
        <v>58</v>
      </c>
      <c r="C66" s="9">
        <v>0</v>
      </c>
      <c r="D66" s="10">
        <v>0</v>
      </c>
      <c r="E66" s="10">
        <v>0</v>
      </c>
      <c r="F66" s="10" t="s">
        <v>25</v>
      </c>
      <c r="G66" s="21">
        <v>320</v>
      </c>
      <c r="H66" s="21">
        <v>4</v>
      </c>
      <c r="I66" s="10">
        <v>1</v>
      </c>
      <c r="J66" s="15">
        <f t="shared" si="1"/>
        <v>0</v>
      </c>
      <c r="K66" s="33">
        <f>J66+J67+J68</f>
        <v>0</v>
      </c>
    </row>
    <row r="67" spans="1:11" ht="18" customHeight="1">
      <c r="A67" s="42"/>
      <c r="B67" s="42"/>
      <c r="C67" s="9">
        <v>0</v>
      </c>
      <c r="D67" s="10">
        <v>0</v>
      </c>
      <c r="E67" s="10">
        <v>0</v>
      </c>
      <c r="F67" s="10" t="s">
        <v>26</v>
      </c>
      <c r="G67" s="22">
        <v>192</v>
      </c>
      <c r="H67" s="22">
        <v>4</v>
      </c>
      <c r="I67" s="10">
        <v>1</v>
      </c>
      <c r="J67" s="15">
        <f t="shared" si="1"/>
        <v>0</v>
      </c>
      <c r="K67" s="34"/>
    </row>
    <row r="68" spans="1:11" ht="18" customHeight="1">
      <c r="A68" s="43"/>
      <c r="B68" s="43"/>
      <c r="C68" s="9">
        <v>0</v>
      </c>
      <c r="D68" s="10">
        <v>0</v>
      </c>
      <c r="E68" s="10">
        <v>0</v>
      </c>
      <c r="F68" s="10" t="s">
        <v>72</v>
      </c>
      <c r="G68" s="22">
        <v>96</v>
      </c>
      <c r="H68" s="22">
        <v>4</v>
      </c>
      <c r="I68" s="10">
        <v>1</v>
      </c>
      <c r="J68" s="15">
        <f t="shared" si="1"/>
        <v>0</v>
      </c>
      <c r="K68" s="35"/>
    </row>
    <row r="69" spans="1:11" ht="18" customHeight="1">
      <c r="A69" s="49">
        <v>21</v>
      </c>
      <c r="B69" s="46" t="s">
        <v>86</v>
      </c>
      <c r="C69" s="9">
        <v>0</v>
      </c>
      <c r="D69" s="10">
        <v>0</v>
      </c>
      <c r="E69" s="10">
        <v>0</v>
      </c>
      <c r="F69" s="10" t="s">
        <v>25</v>
      </c>
      <c r="G69" s="21">
        <v>320</v>
      </c>
      <c r="H69" s="22">
        <v>4</v>
      </c>
      <c r="I69" s="10">
        <v>1</v>
      </c>
      <c r="J69" s="15">
        <f>E69/G69*H69*I69</f>
        <v>0</v>
      </c>
      <c r="K69" s="33">
        <f>J69+J70+J71</f>
        <v>0</v>
      </c>
    </row>
    <row r="70" spans="1:11" ht="18" customHeight="1">
      <c r="A70" s="49"/>
      <c r="B70" s="47"/>
      <c r="C70" s="9">
        <v>0</v>
      </c>
      <c r="D70" s="10">
        <v>0</v>
      </c>
      <c r="E70" s="10">
        <v>0</v>
      </c>
      <c r="F70" s="10" t="s">
        <v>26</v>
      </c>
      <c r="G70" s="22">
        <v>192</v>
      </c>
      <c r="H70" s="22">
        <v>4</v>
      </c>
      <c r="I70" s="10">
        <v>1</v>
      </c>
      <c r="J70" s="15">
        <f>E70/G70*H70*I70</f>
        <v>0</v>
      </c>
      <c r="K70" s="34"/>
    </row>
    <row r="71" spans="1:11" ht="18" customHeight="1">
      <c r="A71" s="49"/>
      <c r="B71" s="48"/>
      <c r="C71" s="9">
        <v>0</v>
      </c>
      <c r="D71" s="10">
        <v>0</v>
      </c>
      <c r="E71" s="10">
        <v>0</v>
      </c>
      <c r="F71" s="10" t="s">
        <v>72</v>
      </c>
      <c r="G71" s="22">
        <v>96</v>
      </c>
      <c r="H71" s="22">
        <v>4</v>
      </c>
      <c r="I71" s="10">
        <v>1</v>
      </c>
      <c r="J71" s="15">
        <f>E71/G71*H71*I71</f>
        <v>0</v>
      </c>
      <c r="K71" s="35"/>
    </row>
    <row r="72" spans="1:11" ht="25.5" customHeight="1">
      <c r="A72" s="44" t="s">
        <v>47</v>
      </c>
      <c r="B72" s="45"/>
      <c r="C72" s="27"/>
      <c r="D72" s="27"/>
      <c r="E72" s="27"/>
      <c r="F72" s="27"/>
      <c r="G72" s="27"/>
      <c r="H72" s="27"/>
      <c r="I72" s="27"/>
      <c r="J72" s="27"/>
      <c r="K72" s="15">
        <f>K5+K8+K11+K14+K17+K20+K23+K27+K30+K33+K39+K43+K46+K49+K52++K56+K59+K63+K66</f>
        <v>57177.323333333334</v>
      </c>
    </row>
  </sheetData>
  <autoFilter ref="A4:L68"/>
  <mergeCells count="74">
    <mergeCell ref="A72:B72"/>
    <mergeCell ref="A63:A65"/>
    <mergeCell ref="B63:B65"/>
    <mergeCell ref="A66:A68"/>
    <mergeCell ref="B66:B68"/>
    <mergeCell ref="B69:B71"/>
    <mergeCell ref="A69:A71"/>
    <mergeCell ref="A56:A58"/>
    <mergeCell ref="B56:B58"/>
    <mergeCell ref="A59:A62"/>
    <mergeCell ref="B59:B62"/>
    <mergeCell ref="A49:A51"/>
    <mergeCell ref="B49:B51"/>
    <mergeCell ref="A52:A55"/>
    <mergeCell ref="B52:B55"/>
    <mergeCell ref="A43:A45"/>
    <mergeCell ref="B43:B45"/>
    <mergeCell ref="A46:A48"/>
    <mergeCell ref="B46:B48"/>
    <mergeCell ref="A33:A35"/>
    <mergeCell ref="B33:B35"/>
    <mergeCell ref="A39:A42"/>
    <mergeCell ref="B39:B42"/>
    <mergeCell ref="B36:B38"/>
    <mergeCell ref="A36:A38"/>
    <mergeCell ref="B23:B26"/>
    <mergeCell ref="A27:A29"/>
    <mergeCell ref="B27:B29"/>
    <mergeCell ref="A30:A32"/>
    <mergeCell ref="B30:B32"/>
    <mergeCell ref="K59:K62"/>
    <mergeCell ref="K63:K65"/>
    <mergeCell ref="K66:K68"/>
    <mergeCell ref="A14:A16"/>
    <mergeCell ref="B14:B16"/>
    <mergeCell ref="A17:A19"/>
    <mergeCell ref="B17:B19"/>
    <mergeCell ref="A20:A22"/>
    <mergeCell ref="B20:B22"/>
    <mergeCell ref="A23:A26"/>
    <mergeCell ref="K46:K48"/>
    <mergeCell ref="K49:K51"/>
    <mergeCell ref="K52:K55"/>
    <mergeCell ref="K56:K58"/>
    <mergeCell ref="K33:K35"/>
    <mergeCell ref="K39:K42"/>
    <mergeCell ref="K36:K38"/>
    <mergeCell ref="K43:K45"/>
    <mergeCell ref="K20:K22"/>
    <mergeCell ref="K23:K26"/>
    <mergeCell ref="K27:K29"/>
    <mergeCell ref="K30:K32"/>
    <mergeCell ref="A11:A13"/>
    <mergeCell ref="B11:B13"/>
    <mergeCell ref="K14:K16"/>
    <mergeCell ref="K17:K19"/>
    <mergeCell ref="A5:A7"/>
    <mergeCell ref="B5:B7"/>
    <mergeCell ref="A8:A10"/>
    <mergeCell ref="B8:B10"/>
    <mergeCell ref="G3:G4"/>
    <mergeCell ref="H3:H4"/>
    <mergeCell ref="I3:I4"/>
    <mergeCell ref="K11:K13"/>
    <mergeCell ref="K69:K71"/>
    <mergeCell ref="A1:B1"/>
    <mergeCell ref="C3:E3"/>
    <mergeCell ref="A3:A4"/>
    <mergeCell ref="B3:B4"/>
    <mergeCell ref="J3:K3"/>
    <mergeCell ref="A2:K2"/>
    <mergeCell ref="K5:K7"/>
    <mergeCell ref="K8:K10"/>
    <mergeCell ref="F3:F4"/>
  </mergeCells>
  <printOptions horizontalCentered="1"/>
  <pageMargins left="0.44" right="0.15" top="0.73" bottom="0.81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="90" zoomScaleNormal="90" workbookViewId="0" topLeftCell="A7">
      <selection activeCell="U5" sqref="U5:U25"/>
    </sheetView>
  </sheetViews>
  <sheetFormatPr defaultColWidth="9.00390625" defaultRowHeight="14.25"/>
  <cols>
    <col min="1" max="1" width="4.50390625" style="5" customWidth="1"/>
    <col min="2" max="2" width="9.00390625" style="5" customWidth="1"/>
    <col min="3" max="3" width="4.625" style="5" customWidth="1"/>
    <col min="4" max="4" width="5.375" style="5" customWidth="1"/>
    <col min="5" max="5" width="7.50390625" style="5" customWidth="1"/>
    <col min="6" max="6" width="5.25390625" style="5" customWidth="1"/>
    <col min="7" max="7" width="7.75390625" style="5" customWidth="1"/>
    <col min="8" max="8" width="5.375" style="5" customWidth="1"/>
    <col min="9" max="9" width="8.125" style="5" customWidth="1"/>
    <col min="10" max="10" width="4.75390625" style="5" customWidth="1"/>
    <col min="11" max="11" width="7.375" style="5" customWidth="1"/>
    <col min="12" max="13" width="5.00390625" style="5" customWidth="1"/>
    <col min="14" max="14" width="5.125" style="5" customWidth="1"/>
    <col min="15" max="15" width="6.75390625" style="5" customWidth="1"/>
    <col min="16" max="16" width="5.375" style="5" customWidth="1"/>
    <col min="17" max="17" width="6.375" style="5" customWidth="1"/>
    <col min="18" max="18" width="6.00390625" style="5" customWidth="1"/>
    <col min="19" max="19" width="5.50390625" style="5" customWidth="1"/>
    <col min="20" max="20" width="6.00390625" style="5" customWidth="1"/>
    <col min="21" max="21" width="8.625" style="5" customWidth="1"/>
    <col min="22" max="16384" width="9.00390625" style="5" customWidth="1"/>
  </cols>
  <sheetData>
    <row r="1" spans="1:2" ht="18.75">
      <c r="A1" s="50" t="s">
        <v>78</v>
      </c>
      <c r="B1" s="50"/>
    </row>
    <row r="2" spans="1:21" ht="27.75" customHeight="1">
      <c r="A2" s="53" t="s">
        <v>88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4" customHeight="1">
      <c r="A3" s="41" t="s">
        <v>69</v>
      </c>
      <c r="B3" s="41" t="s">
        <v>5</v>
      </c>
      <c r="C3" s="51" t="s">
        <v>38</v>
      </c>
      <c r="D3" s="54"/>
      <c r="E3" s="54"/>
      <c r="F3" s="54"/>
      <c r="G3" s="54"/>
      <c r="H3" s="54"/>
      <c r="I3" s="54"/>
      <c r="J3" s="54"/>
      <c r="K3" s="54"/>
      <c r="L3" s="52"/>
      <c r="M3" s="49" t="s">
        <v>39</v>
      </c>
      <c r="N3" s="49"/>
      <c r="O3" s="49"/>
      <c r="P3" s="49"/>
      <c r="Q3" s="49"/>
      <c r="R3" s="49"/>
      <c r="S3" s="57" t="s">
        <v>89</v>
      </c>
      <c r="T3" s="57"/>
      <c r="U3" s="55" t="s">
        <v>40</v>
      </c>
    </row>
    <row r="4" spans="1:21" ht="36.75" customHeight="1">
      <c r="A4" s="43"/>
      <c r="B4" s="43"/>
      <c r="C4" s="6" t="s">
        <v>34</v>
      </c>
      <c r="D4" s="8" t="s">
        <v>44</v>
      </c>
      <c r="E4" s="8" t="s">
        <v>35</v>
      </c>
      <c r="F4" s="8" t="s">
        <v>44</v>
      </c>
      <c r="G4" s="8" t="s">
        <v>36</v>
      </c>
      <c r="H4" s="8" t="s">
        <v>44</v>
      </c>
      <c r="I4" s="8" t="s">
        <v>37</v>
      </c>
      <c r="J4" s="8" t="s">
        <v>44</v>
      </c>
      <c r="K4" s="8" t="s">
        <v>41</v>
      </c>
      <c r="L4" s="8" t="s">
        <v>44</v>
      </c>
      <c r="M4" s="8" t="s">
        <v>82</v>
      </c>
      <c r="N4" s="8" t="s">
        <v>44</v>
      </c>
      <c r="O4" s="8" t="s">
        <v>42</v>
      </c>
      <c r="P4" s="8" t="s">
        <v>44</v>
      </c>
      <c r="Q4" s="8" t="s">
        <v>43</v>
      </c>
      <c r="R4" s="8" t="s">
        <v>44</v>
      </c>
      <c r="S4" s="29" t="s">
        <v>90</v>
      </c>
      <c r="T4" s="29" t="s">
        <v>91</v>
      </c>
      <c r="U4" s="56"/>
    </row>
    <row r="5" spans="1:21" ht="19.5" customHeight="1">
      <c r="A5" s="6">
        <v>1</v>
      </c>
      <c r="B5" s="6" t="s">
        <v>6</v>
      </c>
      <c r="C5" s="6">
        <v>0</v>
      </c>
      <c r="D5" s="6">
        <f>C5*60</f>
        <v>0</v>
      </c>
      <c r="E5" s="6">
        <v>0</v>
      </c>
      <c r="F5" s="6">
        <f>E5*40</f>
        <v>0</v>
      </c>
      <c r="G5" s="6">
        <v>0</v>
      </c>
      <c r="H5" s="6">
        <f>G5*20</f>
        <v>0</v>
      </c>
      <c r="I5" s="6">
        <v>3</v>
      </c>
      <c r="J5" s="6">
        <f>I5*10</f>
        <v>30</v>
      </c>
      <c r="K5" s="6">
        <v>7</v>
      </c>
      <c r="L5" s="6">
        <f>K5*6</f>
        <v>42</v>
      </c>
      <c r="M5" s="6">
        <v>2</v>
      </c>
      <c r="N5" s="6">
        <f>M5*20</f>
        <v>40</v>
      </c>
      <c r="O5" s="6">
        <v>5</v>
      </c>
      <c r="P5" s="6">
        <f>O5*10</f>
        <v>50</v>
      </c>
      <c r="Q5" s="6">
        <v>18</v>
      </c>
      <c r="R5" s="6">
        <f>Q5*6</f>
        <v>108</v>
      </c>
      <c r="S5" s="28">
        <v>0</v>
      </c>
      <c r="T5" s="28">
        <f>S5*40</f>
        <v>0</v>
      </c>
      <c r="U5" s="6">
        <f>D5+F5+H5+J5+L5+N5+P5+R5</f>
        <v>270</v>
      </c>
    </row>
    <row r="6" spans="1:21" ht="19.5" customHeight="1">
      <c r="A6" s="6">
        <v>2</v>
      </c>
      <c r="B6" s="6" t="s">
        <v>7</v>
      </c>
      <c r="C6" s="6">
        <v>0</v>
      </c>
      <c r="D6" s="6">
        <f aca="true" t="shared" si="0" ref="D6:D25">C6*60</f>
        <v>0</v>
      </c>
      <c r="E6" s="6">
        <v>1</v>
      </c>
      <c r="F6" s="6">
        <f aca="true" t="shared" si="1" ref="F6:F25">E6*40</f>
        <v>40</v>
      </c>
      <c r="G6" s="6">
        <v>21</v>
      </c>
      <c r="H6" s="6">
        <f aca="true" t="shared" si="2" ref="H6:H25">G6*20</f>
        <v>420</v>
      </c>
      <c r="I6" s="6">
        <v>45</v>
      </c>
      <c r="J6" s="6">
        <f aca="true" t="shared" si="3" ref="J6:J25">I6*10</f>
        <v>450</v>
      </c>
      <c r="K6" s="6">
        <v>101</v>
      </c>
      <c r="L6" s="6">
        <f aca="true" t="shared" si="4" ref="L6:L25">K6*6</f>
        <v>606</v>
      </c>
      <c r="M6" s="6">
        <v>2</v>
      </c>
      <c r="N6" s="6">
        <f aca="true" t="shared" si="5" ref="N6:N25">M6*20</f>
        <v>40</v>
      </c>
      <c r="O6" s="6">
        <v>4</v>
      </c>
      <c r="P6" s="6">
        <f aca="true" t="shared" si="6" ref="P6:P25">O6*10</f>
        <v>40</v>
      </c>
      <c r="Q6" s="6">
        <v>11</v>
      </c>
      <c r="R6" s="6">
        <f aca="true" t="shared" si="7" ref="R6:R25">Q6*6</f>
        <v>66</v>
      </c>
      <c r="S6" s="28">
        <v>0</v>
      </c>
      <c r="T6" s="28">
        <f aca="true" t="shared" si="8" ref="T6:T24">S6*40</f>
        <v>0</v>
      </c>
      <c r="U6" s="6">
        <f aca="true" t="shared" si="9" ref="U6:U25">D6+F6+H6+J6+L6+N6+P6+R6</f>
        <v>1662</v>
      </c>
    </row>
    <row r="7" spans="1:21" ht="19.5" customHeight="1">
      <c r="A7" s="6">
        <v>3</v>
      </c>
      <c r="B7" s="6" t="s">
        <v>8</v>
      </c>
      <c r="C7" s="6">
        <v>0</v>
      </c>
      <c r="D7" s="6">
        <f t="shared" si="0"/>
        <v>0</v>
      </c>
      <c r="E7" s="6">
        <v>2</v>
      </c>
      <c r="F7" s="6">
        <f t="shared" si="1"/>
        <v>80</v>
      </c>
      <c r="G7" s="6">
        <v>19</v>
      </c>
      <c r="H7" s="6">
        <f t="shared" si="2"/>
        <v>380</v>
      </c>
      <c r="I7" s="6">
        <v>27</v>
      </c>
      <c r="J7" s="6">
        <f t="shared" si="3"/>
        <v>270</v>
      </c>
      <c r="K7" s="6">
        <v>57</v>
      </c>
      <c r="L7" s="6">
        <f t="shared" si="4"/>
        <v>342</v>
      </c>
      <c r="M7" s="6">
        <v>3</v>
      </c>
      <c r="N7" s="6">
        <f t="shared" si="5"/>
        <v>60</v>
      </c>
      <c r="O7" s="6">
        <v>4</v>
      </c>
      <c r="P7" s="6">
        <f t="shared" si="6"/>
        <v>40</v>
      </c>
      <c r="Q7" s="6">
        <v>9</v>
      </c>
      <c r="R7" s="6">
        <f t="shared" si="7"/>
        <v>54</v>
      </c>
      <c r="S7" s="28">
        <v>0</v>
      </c>
      <c r="T7" s="28">
        <f t="shared" si="8"/>
        <v>0</v>
      </c>
      <c r="U7" s="6">
        <f t="shared" si="9"/>
        <v>1226</v>
      </c>
    </row>
    <row r="8" spans="1:21" ht="19.5" customHeight="1">
      <c r="A8" s="6">
        <v>4</v>
      </c>
      <c r="B8" s="6" t="s">
        <v>9</v>
      </c>
      <c r="C8" s="6">
        <v>0</v>
      </c>
      <c r="D8" s="6">
        <f t="shared" si="0"/>
        <v>0</v>
      </c>
      <c r="E8" s="6">
        <v>0</v>
      </c>
      <c r="F8" s="6">
        <f t="shared" si="1"/>
        <v>0</v>
      </c>
      <c r="G8" s="6">
        <v>14</v>
      </c>
      <c r="H8" s="6">
        <f t="shared" si="2"/>
        <v>280</v>
      </c>
      <c r="I8" s="6">
        <v>30</v>
      </c>
      <c r="J8" s="6">
        <f t="shared" si="3"/>
        <v>300</v>
      </c>
      <c r="K8" s="6">
        <v>98</v>
      </c>
      <c r="L8" s="6">
        <f t="shared" si="4"/>
        <v>588</v>
      </c>
      <c r="M8" s="6">
        <v>2</v>
      </c>
      <c r="N8" s="6">
        <f t="shared" si="5"/>
        <v>40</v>
      </c>
      <c r="O8" s="6">
        <v>5</v>
      </c>
      <c r="P8" s="6">
        <f t="shared" si="6"/>
        <v>50</v>
      </c>
      <c r="Q8" s="6">
        <v>10</v>
      </c>
      <c r="R8" s="6">
        <f t="shared" si="7"/>
        <v>60</v>
      </c>
      <c r="S8" s="28">
        <v>0</v>
      </c>
      <c r="T8" s="28">
        <f t="shared" si="8"/>
        <v>0</v>
      </c>
      <c r="U8" s="6">
        <f t="shared" si="9"/>
        <v>1318</v>
      </c>
    </row>
    <row r="9" spans="1:21" ht="19.5" customHeight="1">
      <c r="A9" s="6">
        <v>5</v>
      </c>
      <c r="B9" s="6" t="s">
        <v>10</v>
      </c>
      <c r="C9" s="6">
        <v>0</v>
      </c>
      <c r="D9" s="6">
        <f t="shared" si="0"/>
        <v>0</v>
      </c>
      <c r="E9" s="6">
        <v>2</v>
      </c>
      <c r="F9" s="6">
        <f t="shared" si="1"/>
        <v>80</v>
      </c>
      <c r="G9" s="6">
        <v>23</v>
      </c>
      <c r="H9" s="6">
        <f t="shared" si="2"/>
        <v>460</v>
      </c>
      <c r="I9" s="6">
        <v>30</v>
      </c>
      <c r="J9" s="6">
        <f t="shared" si="3"/>
        <v>300</v>
      </c>
      <c r="K9" s="6">
        <v>55</v>
      </c>
      <c r="L9" s="6">
        <f t="shared" si="4"/>
        <v>330</v>
      </c>
      <c r="M9" s="6">
        <v>2</v>
      </c>
      <c r="N9" s="6">
        <f t="shared" si="5"/>
        <v>40</v>
      </c>
      <c r="O9" s="6">
        <v>5</v>
      </c>
      <c r="P9" s="6">
        <f t="shared" si="6"/>
        <v>50</v>
      </c>
      <c r="Q9" s="6">
        <v>11</v>
      </c>
      <c r="R9" s="6">
        <f t="shared" si="7"/>
        <v>66</v>
      </c>
      <c r="S9" s="28">
        <v>0</v>
      </c>
      <c r="T9" s="28">
        <f t="shared" si="8"/>
        <v>0</v>
      </c>
      <c r="U9" s="6">
        <f t="shared" si="9"/>
        <v>1326</v>
      </c>
    </row>
    <row r="10" spans="1:21" ht="19.5" customHeight="1">
      <c r="A10" s="6">
        <v>6</v>
      </c>
      <c r="B10" s="6" t="s">
        <v>73</v>
      </c>
      <c r="C10" s="6">
        <v>0</v>
      </c>
      <c r="D10" s="6">
        <f t="shared" si="0"/>
        <v>0</v>
      </c>
      <c r="E10" s="6">
        <v>0</v>
      </c>
      <c r="F10" s="6">
        <f t="shared" si="1"/>
        <v>0</v>
      </c>
      <c r="G10" s="6">
        <v>26</v>
      </c>
      <c r="H10" s="6">
        <f t="shared" si="2"/>
        <v>520</v>
      </c>
      <c r="I10" s="6">
        <v>36</v>
      </c>
      <c r="J10" s="6">
        <f t="shared" si="3"/>
        <v>360</v>
      </c>
      <c r="K10" s="6">
        <v>110</v>
      </c>
      <c r="L10" s="6">
        <f t="shared" si="4"/>
        <v>660</v>
      </c>
      <c r="M10" s="6">
        <v>2</v>
      </c>
      <c r="N10" s="6">
        <f t="shared" si="5"/>
        <v>40</v>
      </c>
      <c r="O10" s="6">
        <v>4</v>
      </c>
      <c r="P10" s="6">
        <f t="shared" si="6"/>
        <v>40</v>
      </c>
      <c r="Q10" s="6">
        <v>7</v>
      </c>
      <c r="R10" s="6">
        <f t="shared" si="7"/>
        <v>42</v>
      </c>
      <c r="S10" s="28">
        <v>0</v>
      </c>
      <c r="T10" s="28">
        <f t="shared" si="8"/>
        <v>0</v>
      </c>
      <c r="U10" s="6">
        <f t="shared" si="9"/>
        <v>1662</v>
      </c>
    </row>
    <row r="11" spans="1:21" ht="19.5" customHeight="1">
      <c r="A11" s="6">
        <v>7</v>
      </c>
      <c r="B11" s="6" t="s">
        <v>30</v>
      </c>
      <c r="C11" s="6">
        <v>0</v>
      </c>
      <c r="D11" s="6">
        <f t="shared" si="0"/>
        <v>0</v>
      </c>
      <c r="E11" s="6">
        <v>0</v>
      </c>
      <c r="F11" s="6">
        <f t="shared" si="1"/>
        <v>0</v>
      </c>
      <c r="G11" s="6">
        <v>26</v>
      </c>
      <c r="H11" s="6">
        <f t="shared" si="2"/>
        <v>520</v>
      </c>
      <c r="I11" s="6">
        <v>65</v>
      </c>
      <c r="J11" s="6">
        <f t="shared" si="3"/>
        <v>650</v>
      </c>
      <c r="K11" s="6">
        <v>105</v>
      </c>
      <c r="L11" s="6">
        <f t="shared" si="4"/>
        <v>630</v>
      </c>
      <c r="M11" s="6">
        <v>2</v>
      </c>
      <c r="N11" s="6">
        <f t="shared" si="5"/>
        <v>40</v>
      </c>
      <c r="O11" s="6">
        <v>4</v>
      </c>
      <c r="P11" s="6">
        <f t="shared" si="6"/>
        <v>40</v>
      </c>
      <c r="Q11" s="6">
        <v>9</v>
      </c>
      <c r="R11" s="6">
        <f t="shared" si="7"/>
        <v>54</v>
      </c>
      <c r="S11" s="28">
        <v>1</v>
      </c>
      <c r="T11" s="28">
        <f t="shared" si="8"/>
        <v>40</v>
      </c>
      <c r="U11" s="6">
        <f t="shared" si="9"/>
        <v>1934</v>
      </c>
    </row>
    <row r="12" spans="1:21" ht="19.5" customHeight="1">
      <c r="A12" s="6">
        <v>8</v>
      </c>
      <c r="B12" s="6" t="s">
        <v>31</v>
      </c>
      <c r="C12" s="6">
        <v>0</v>
      </c>
      <c r="D12" s="6">
        <f t="shared" si="0"/>
        <v>0</v>
      </c>
      <c r="E12" s="6">
        <v>0</v>
      </c>
      <c r="F12" s="6">
        <f t="shared" si="1"/>
        <v>0</v>
      </c>
      <c r="G12" s="6">
        <v>36</v>
      </c>
      <c r="H12" s="6">
        <f t="shared" si="2"/>
        <v>720</v>
      </c>
      <c r="I12" s="6">
        <v>75</v>
      </c>
      <c r="J12" s="6">
        <f t="shared" si="3"/>
        <v>750</v>
      </c>
      <c r="K12" s="6">
        <v>109</v>
      </c>
      <c r="L12" s="6">
        <f t="shared" si="4"/>
        <v>654</v>
      </c>
      <c r="M12" s="6">
        <v>2</v>
      </c>
      <c r="N12" s="6">
        <f t="shared" si="5"/>
        <v>40</v>
      </c>
      <c r="O12" s="6">
        <v>4</v>
      </c>
      <c r="P12" s="6">
        <f t="shared" si="6"/>
        <v>40</v>
      </c>
      <c r="Q12" s="6">
        <v>8</v>
      </c>
      <c r="R12" s="6">
        <f t="shared" si="7"/>
        <v>48</v>
      </c>
      <c r="S12" s="28">
        <v>0</v>
      </c>
      <c r="T12" s="28">
        <f t="shared" si="8"/>
        <v>0</v>
      </c>
      <c r="U12" s="6">
        <f t="shared" si="9"/>
        <v>2252</v>
      </c>
    </row>
    <row r="13" spans="1:21" ht="19.5" customHeight="1">
      <c r="A13" s="6">
        <v>9</v>
      </c>
      <c r="B13" s="6" t="s">
        <v>74</v>
      </c>
      <c r="C13" s="6">
        <v>0</v>
      </c>
      <c r="D13" s="6">
        <f t="shared" si="0"/>
        <v>0</v>
      </c>
      <c r="E13" s="6">
        <v>0</v>
      </c>
      <c r="F13" s="6">
        <f t="shared" si="1"/>
        <v>0</v>
      </c>
      <c r="G13" s="6">
        <v>4</v>
      </c>
      <c r="H13" s="6">
        <f t="shared" si="2"/>
        <v>80</v>
      </c>
      <c r="I13" s="6">
        <v>7</v>
      </c>
      <c r="J13" s="6">
        <f t="shared" si="3"/>
        <v>70</v>
      </c>
      <c r="K13" s="6">
        <v>17</v>
      </c>
      <c r="L13" s="6">
        <f t="shared" si="4"/>
        <v>102</v>
      </c>
      <c r="M13" s="6">
        <v>2</v>
      </c>
      <c r="N13" s="6">
        <f t="shared" si="5"/>
        <v>40</v>
      </c>
      <c r="O13" s="6">
        <v>3</v>
      </c>
      <c r="P13" s="6">
        <f t="shared" si="6"/>
        <v>30</v>
      </c>
      <c r="Q13" s="6">
        <v>5</v>
      </c>
      <c r="R13" s="6">
        <f t="shared" si="7"/>
        <v>30</v>
      </c>
      <c r="S13" s="28">
        <v>0</v>
      </c>
      <c r="T13" s="28">
        <f t="shared" si="8"/>
        <v>0</v>
      </c>
      <c r="U13" s="6">
        <f t="shared" si="9"/>
        <v>352</v>
      </c>
    </row>
    <row r="14" spans="1:21" ht="19.5" customHeight="1">
      <c r="A14" s="6">
        <v>10</v>
      </c>
      <c r="B14" s="6" t="s">
        <v>29</v>
      </c>
      <c r="C14" s="6">
        <v>0</v>
      </c>
      <c r="D14" s="6">
        <f t="shared" si="0"/>
        <v>0</v>
      </c>
      <c r="E14" s="6">
        <v>0</v>
      </c>
      <c r="F14" s="6">
        <f t="shared" si="1"/>
        <v>0</v>
      </c>
      <c r="G14" s="6">
        <v>10</v>
      </c>
      <c r="H14" s="6">
        <f t="shared" si="2"/>
        <v>200</v>
      </c>
      <c r="I14" s="6">
        <v>13</v>
      </c>
      <c r="J14" s="6">
        <f t="shared" si="3"/>
        <v>130</v>
      </c>
      <c r="K14" s="6">
        <v>34</v>
      </c>
      <c r="L14" s="6">
        <f t="shared" si="4"/>
        <v>204</v>
      </c>
      <c r="M14" s="6">
        <v>2</v>
      </c>
      <c r="N14" s="6">
        <f t="shared" si="5"/>
        <v>40</v>
      </c>
      <c r="O14" s="6">
        <v>3</v>
      </c>
      <c r="P14" s="6">
        <f t="shared" si="6"/>
        <v>30</v>
      </c>
      <c r="Q14" s="6">
        <v>7</v>
      </c>
      <c r="R14" s="6">
        <f t="shared" si="7"/>
        <v>42</v>
      </c>
      <c r="S14" s="28">
        <v>0</v>
      </c>
      <c r="T14" s="28">
        <f t="shared" si="8"/>
        <v>0</v>
      </c>
      <c r="U14" s="6">
        <f t="shared" si="9"/>
        <v>646</v>
      </c>
    </row>
    <row r="15" spans="1:21" ht="19.5" customHeight="1">
      <c r="A15" s="6">
        <v>11</v>
      </c>
      <c r="B15" s="6" t="s">
        <v>85</v>
      </c>
      <c r="C15" s="6">
        <v>0</v>
      </c>
      <c r="D15" s="6">
        <f t="shared" si="0"/>
        <v>0</v>
      </c>
      <c r="E15" s="6">
        <v>0</v>
      </c>
      <c r="F15" s="6">
        <f t="shared" si="1"/>
        <v>0</v>
      </c>
      <c r="G15" s="6">
        <v>2</v>
      </c>
      <c r="H15" s="6">
        <f t="shared" si="2"/>
        <v>40</v>
      </c>
      <c r="I15" s="6">
        <v>8</v>
      </c>
      <c r="J15" s="6">
        <f t="shared" si="3"/>
        <v>80</v>
      </c>
      <c r="K15" s="6">
        <v>18</v>
      </c>
      <c r="L15" s="6">
        <f t="shared" si="4"/>
        <v>108</v>
      </c>
      <c r="M15" s="6">
        <v>1</v>
      </c>
      <c r="N15" s="6">
        <f t="shared" si="5"/>
        <v>20</v>
      </c>
      <c r="O15" s="6">
        <v>1</v>
      </c>
      <c r="P15" s="6">
        <f t="shared" si="6"/>
        <v>10</v>
      </c>
      <c r="Q15" s="6">
        <v>2</v>
      </c>
      <c r="R15" s="6">
        <f t="shared" si="7"/>
        <v>12</v>
      </c>
      <c r="S15" s="28">
        <v>0</v>
      </c>
      <c r="T15" s="28">
        <v>0</v>
      </c>
      <c r="U15" s="6">
        <f t="shared" si="9"/>
        <v>270</v>
      </c>
    </row>
    <row r="16" spans="1:21" ht="19.5" customHeight="1">
      <c r="A16" s="6">
        <v>12</v>
      </c>
      <c r="B16" s="6" t="s">
        <v>11</v>
      </c>
      <c r="C16" s="6">
        <v>0</v>
      </c>
      <c r="D16" s="6">
        <f t="shared" si="0"/>
        <v>0</v>
      </c>
      <c r="E16" s="6">
        <v>0</v>
      </c>
      <c r="F16" s="6">
        <f t="shared" si="1"/>
        <v>0</v>
      </c>
      <c r="G16" s="6">
        <v>25</v>
      </c>
      <c r="H16" s="6">
        <f t="shared" si="2"/>
        <v>500</v>
      </c>
      <c r="I16" s="6">
        <v>49</v>
      </c>
      <c r="J16" s="6">
        <f t="shared" si="3"/>
        <v>490</v>
      </c>
      <c r="K16" s="6">
        <v>109</v>
      </c>
      <c r="L16" s="6">
        <f t="shared" si="4"/>
        <v>654</v>
      </c>
      <c r="M16" s="6">
        <v>2</v>
      </c>
      <c r="N16" s="6">
        <f t="shared" si="5"/>
        <v>40</v>
      </c>
      <c r="O16" s="6">
        <v>5</v>
      </c>
      <c r="P16" s="6">
        <f t="shared" si="6"/>
        <v>50</v>
      </c>
      <c r="Q16" s="6">
        <v>10</v>
      </c>
      <c r="R16" s="6">
        <f t="shared" si="7"/>
        <v>60</v>
      </c>
      <c r="S16" s="28">
        <v>0</v>
      </c>
      <c r="T16" s="28">
        <f t="shared" si="8"/>
        <v>0</v>
      </c>
      <c r="U16" s="6">
        <f t="shared" si="9"/>
        <v>1794</v>
      </c>
    </row>
    <row r="17" spans="1:21" ht="19.5" customHeight="1">
      <c r="A17" s="6">
        <v>13</v>
      </c>
      <c r="B17" s="6" t="s">
        <v>12</v>
      </c>
      <c r="C17" s="6">
        <v>0</v>
      </c>
      <c r="D17" s="6">
        <f t="shared" si="0"/>
        <v>0</v>
      </c>
      <c r="E17" s="6">
        <v>0</v>
      </c>
      <c r="F17" s="6">
        <f t="shared" si="1"/>
        <v>0</v>
      </c>
      <c r="G17" s="6">
        <v>12</v>
      </c>
      <c r="H17" s="6">
        <f t="shared" si="2"/>
        <v>240</v>
      </c>
      <c r="I17" s="6">
        <v>26</v>
      </c>
      <c r="J17" s="6">
        <f t="shared" si="3"/>
        <v>260</v>
      </c>
      <c r="K17" s="6">
        <v>55</v>
      </c>
      <c r="L17" s="6">
        <f t="shared" si="4"/>
        <v>330</v>
      </c>
      <c r="M17" s="6">
        <v>2</v>
      </c>
      <c r="N17" s="6">
        <f t="shared" si="5"/>
        <v>40</v>
      </c>
      <c r="O17" s="6">
        <v>5</v>
      </c>
      <c r="P17" s="6">
        <f t="shared" si="6"/>
        <v>50</v>
      </c>
      <c r="Q17" s="6">
        <v>9</v>
      </c>
      <c r="R17" s="6">
        <f t="shared" si="7"/>
        <v>54</v>
      </c>
      <c r="S17" s="28">
        <v>0</v>
      </c>
      <c r="T17" s="28">
        <f t="shared" si="8"/>
        <v>0</v>
      </c>
      <c r="U17" s="6">
        <f t="shared" si="9"/>
        <v>974</v>
      </c>
    </row>
    <row r="18" spans="1:21" ht="19.5" customHeight="1">
      <c r="A18" s="6">
        <v>14</v>
      </c>
      <c r="B18" s="6" t="s">
        <v>13</v>
      </c>
      <c r="C18" s="6">
        <v>0</v>
      </c>
      <c r="D18" s="6">
        <f t="shared" si="0"/>
        <v>0</v>
      </c>
      <c r="E18" s="6">
        <v>2</v>
      </c>
      <c r="F18" s="6">
        <f t="shared" si="1"/>
        <v>80</v>
      </c>
      <c r="G18" s="6">
        <v>23</v>
      </c>
      <c r="H18" s="6">
        <f t="shared" si="2"/>
        <v>460</v>
      </c>
      <c r="I18" s="6">
        <v>77</v>
      </c>
      <c r="J18" s="6">
        <f t="shared" si="3"/>
        <v>770</v>
      </c>
      <c r="K18" s="6">
        <v>103</v>
      </c>
      <c r="L18" s="6">
        <f t="shared" si="4"/>
        <v>618</v>
      </c>
      <c r="M18" s="6">
        <v>2</v>
      </c>
      <c r="N18" s="6">
        <f t="shared" si="5"/>
        <v>40</v>
      </c>
      <c r="O18" s="6">
        <v>5</v>
      </c>
      <c r="P18" s="6">
        <f t="shared" si="6"/>
        <v>50</v>
      </c>
      <c r="Q18" s="6">
        <v>11</v>
      </c>
      <c r="R18" s="6">
        <f t="shared" si="7"/>
        <v>66</v>
      </c>
      <c r="S18" s="28">
        <v>1</v>
      </c>
      <c r="T18" s="28">
        <f t="shared" si="8"/>
        <v>40</v>
      </c>
      <c r="U18" s="6">
        <f t="shared" si="9"/>
        <v>2084</v>
      </c>
    </row>
    <row r="19" spans="1:21" ht="19.5" customHeight="1">
      <c r="A19" s="6">
        <v>15</v>
      </c>
      <c r="B19" s="6" t="s">
        <v>80</v>
      </c>
      <c r="C19" s="6">
        <v>0</v>
      </c>
      <c r="D19" s="6">
        <f t="shared" si="0"/>
        <v>0</v>
      </c>
      <c r="E19" s="6">
        <v>0</v>
      </c>
      <c r="F19" s="6">
        <f t="shared" si="1"/>
        <v>0</v>
      </c>
      <c r="G19" s="6">
        <v>4</v>
      </c>
      <c r="H19" s="6">
        <f t="shared" si="2"/>
        <v>80</v>
      </c>
      <c r="I19" s="6">
        <v>12</v>
      </c>
      <c r="J19" s="6">
        <f t="shared" si="3"/>
        <v>120</v>
      </c>
      <c r="K19" s="6">
        <v>118</v>
      </c>
      <c r="L19" s="6">
        <f t="shared" si="4"/>
        <v>708</v>
      </c>
      <c r="M19" s="6">
        <v>2</v>
      </c>
      <c r="N19" s="6">
        <f t="shared" si="5"/>
        <v>40</v>
      </c>
      <c r="O19" s="6">
        <v>3</v>
      </c>
      <c r="P19" s="6">
        <f t="shared" si="6"/>
        <v>30</v>
      </c>
      <c r="Q19" s="6">
        <v>5</v>
      </c>
      <c r="R19" s="6">
        <f t="shared" si="7"/>
        <v>30</v>
      </c>
      <c r="S19" s="28">
        <v>0</v>
      </c>
      <c r="T19" s="28">
        <f t="shared" si="8"/>
        <v>0</v>
      </c>
      <c r="U19" s="6">
        <f t="shared" si="9"/>
        <v>1008</v>
      </c>
    </row>
    <row r="20" spans="1:21" ht="19.5" customHeight="1">
      <c r="A20" s="6">
        <v>16</v>
      </c>
      <c r="B20" s="6" t="s">
        <v>14</v>
      </c>
      <c r="C20" s="6">
        <v>0</v>
      </c>
      <c r="D20" s="6">
        <f t="shared" si="0"/>
        <v>0</v>
      </c>
      <c r="E20" s="6">
        <v>0</v>
      </c>
      <c r="F20" s="6">
        <f t="shared" si="1"/>
        <v>0</v>
      </c>
      <c r="G20" s="6">
        <v>7</v>
      </c>
      <c r="H20" s="6">
        <f t="shared" si="2"/>
        <v>140</v>
      </c>
      <c r="I20" s="6">
        <v>16</v>
      </c>
      <c r="J20" s="6">
        <f t="shared" si="3"/>
        <v>160</v>
      </c>
      <c r="K20" s="6">
        <v>51</v>
      </c>
      <c r="L20" s="6">
        <f t="shared" si="4"/>
        <v>306</v>
      </c>
      <c r="M20" s="6">
        <v>2</v>
      </c>
      <c r="N20" s="6">
        <f t="shared" si="5"/>
        <v>40</v>
      </c>
      <c r="O20" s="6">
        <v>4</v>
      </c>
      <c r="P20" s="6">
        <f t="shared" si="6"/>
        <v>40</v>
      </c>
      <c r="Q20" s="6">
        <v>7</v>
      </c>
      <c r="R20" s="6">
        <f t="shared" si="7"/>
        <v>42</v>
      </c>
      <c r="S20" s="28">
        <v>0</v>
      </c>
      <c r="T20" s="28">
        <f t="shared" si="8"/>
        <v>0</v>
      </c>
      <c r="U20" s="6">
        <f t="shared" si="9"/>
        <v>728</v>
      </c>
    </row>
    <row r="21" spans="1:21" ht="19.5" customHeight="1">
      <c r="A21" s="6">
        <v>17</v>
      </c>
      <c r="B21" s="6" t="s">
        <v>32</v>
      </c>
      <c r="C21" s="6">
        <v>0</v>
      </c>
      <c r="D21" s="6">
        <f t="shared" si="0"/>
        <v>0</v>
      </c>
      <c r="E21" s="6">
        <v>1</v>
      </c>
      <c r="F21" s="6">
        <f t="shared" si="1"/>
        <v>40</v>
      </c>
      <c r="G21" s="6">
        <v>31</v>
      </c>
      <c r="H21" s="6">
        <f t="shared" si="2"/>
        <v>620</v>
      </c>
      <c r="I21" s="6">
        <v>46</v>
      </c>
      <c r="J21" s="6">
        <f t="shared" si="3"/>
        <v>460</v>
      </c>
      <c r="K21" s="6">
        <v>66</v>
      </c>
      <c r="L21" s="6">
        <f t="shared" si="4"/>
        <v>396</v>
      </c>
      <c r="M21" s="6">
        <v>2</v>
      </c>
      <c r="N21" s="6">
        <f t="shared" si="5"/>
        <v>40</v>
      </c>
      <c r="O21" s="6">
        <v>5</v>
      </c>
      <c r="P21" s="6">
        <f t="shared" si="6"/>
        <v>50</v>
      </c>
      <c r="Q21" s="6">
        <v>11</v>
      </c>
      <c r="R21" s="6">
        <f t="shared" si="7"/>
        <v>66</v>
      </c>
      <c r="S21" s="28">
        <v>3</v>
      </c>
      <c r="T21" s="28">
        <f t="shared" si="8"/>
        <v>120</v>
      </c>
      <c r="U21" s="6">
        <f t="shared" si="9"/>
        <v>1672</v>
      </c>
    </row>
    <row r="22" spans="1:21" ht="19.5" customHeight="1">
      <c r="A22" s="6">
        <v>18</v>
      </c>
      <c r="B22" s="6" t="s">
        <v>33</v>
      </c>
      <c r="C22" s="6">
        <v>0</v>
      </c>
      <c r="D22" s="6">
        <f t="shared" si="0"/>
        <v>0</v>
      </c>
      <c r="E22" s="6">
        <v>4</v>
      </c>
      <c r="F22" s="6">
        <f t="shared" si="1"/>
        <v>160</v>
      </c>
      <c r="G22" s="6">
        <v>22</v>
      </c>
      <c r="H22" s="6">
        <f t="shared" si="2"/>
        <v>440</v>
      </c>
      <c r="I22" s="6">
        <v>25</v>
      </c>
      <c r="J22" s="6">
        <f t="shared" si="3"/>
        <v>250</v>
      </c>
      <c r="K22" s="6">
        <v>75</v>
      </c>
      <c r="L22" s="6">
        <f t="shared" si="4"/>
        <v>450</v>
      </c>
      <c r="M22" s="6">
        <v>3</v>
      </c>
      <c r="N22" s="6">
        <f t="shared" si="5"/>
        <v>60</v>
      </c>
      <c r="O22" s="6">
        <v>4</v>
      </c>
      <c r="P22" s="6">
        <f t="shared" si="6"/>
        <v>40</v>
      </c>
      <c r="Q22" s="6">
        <v>9</v>
      </c>
      <c r="R22" s="6">
        <f t="shared" si="7"/>
        <v>54</v>
      </c>
      <c r="S22" s="28">
        <v>2</v>
      </c>
      <c r="T22" s="28">
        <f t="shared" si="8"/>
        <v>80</v>
      </c>
      <c r="U22" s="6">
        <f t="shared" si="9"/>
        <v>1454</v>
      </c>
    </row>
    <row r="23" spans="1:21" ht="19.5" customHeight="1">
      <c r="A23" s="6">
        <v>19</v>
      </c>
      <c r="B23" s="6" t="s">
        <v>15</v>
      </c>
      <c r="C23" s="6">
        <v>0</v>
      </c>
      <c r="D23" s="6">
        <f t="shared" si="0"/>
        <v>0</v>
      </c>
      <c r="E23" s="6">
        <v>0</v>
      </c>
      <c r="F23" s="6">
        <f t="shared" si="1"/>
        <v>0</v>
      </c>
      <c r="G23" s="6">
        <v>24</v>
      </c>
      <c r="H23" s="6">
        <f t="shared" si="2"/>
        <v>480</v>
      </c>
      <c r="I23" s="6">
        <v>40</v>
      </c>
      <c r="J23" s="6">
        <f t="shared" si="3"/>
        <v>400</v>
      </c>
      <c r="K23" s="6">
        <v>61</v>
      </c>
      <c r="L23" s="6">
        <f t="shared" si="4"/>
        <v>366</v>
      </c>
      <c r="M23" s="6">
        <v>2</v>
      </c>
      <c r="N23" s="6">
        <f t="shared" si="5"/>
        <v>40</v>
      </c>
      <c r="O23" s="6">
        <v>5</v>
      </c>
      <c r="P23" s="6">
        <f t="shared" si="6"/>
        <v>50</v>
      </c>
      <c r="Q23" s="6">
        <v>11</v>
      </c>
      <c r="R23" s="6">
        <f t="shared" si="7"/>
        <v>66</v>
      </c>
      <c r="S23" s="28">
        <v>1</v>
      </c>
      <c r="T23" s="28">
        <f t="shared" si="8"/>
        <v>40</v>
      </c>
      <c r="U23" s="6">
        <f t="shared" si="9"/>
        <v>1402</v>
      </c>
    </row>
    <row r="24" spans="1:21" ht="19.5" customHeight="1">
      <c r="A24" s="6">
        <v>20</v>
      </c>
      <c r="B24" s="7" t="s">
        <v>46</v>
      </c>
      <c r="C24" s="6">
        <v>0</v>
      </c>
      <c r="D24" s="6">
        <f t="shared" si="0"/>
        <v>0</v>
      </c>
      <c r="E24" s="6">
        <v>0</v>
      </c>
      <c r="F24" s="6">
        <f t="shared" si="1"/>
        <v>0</v>
      </c>
      <c r="G24" s="6">
        <v>1</v>
      </c>
      <c r="H24" s="6">
        <f t="shared" si="2"/>
        <v>20</v>
      </c>
      <c r="I24" s="6">
        <v>0</v>
      </c>
      <c r="J24" s="6">
        <f t="shared" si="3"/>
        <v>0</v>
      </c>
      <c r="K24" s="6">
        <v>3</v>
      </c>
      <c r="L24" s="6">
        <f t="shared" si="4"/>
        <v>18</v>
      </c>
      <c r="M24" s="6">
        <v>2</v>
      </c>
      <c r="N24" s="6">
        <f t="shared" si="5"/>
        <v>40</v>
      </c>
      <c r="O24" s="6">
        <v>2</v>
      </c>
      <c r="P24" s="6">
        <f t="shared" si="6"/>
        <v>20</v>
      </c>
      <c r="Q24" s="6">
        <v>3</v>
      </c>
      <c r="R24" s="6">
        <f t="shared" si="7"/>
        <v>18</v>
      </c>
      <c r="S24" s="28">
        <v>0</v>
      </c>
      <c r="T24" s="28">
        <f t="shared" si="8"/>
        <v>0</v>
      </c>
      <c r="U24" s="6">
        <f t="shared" si="9"/>
        <v>116</v>
      </c>
    </row>
    <row r="25" spans="1:21" ht="19.5" customHeight="1">
      <c r="A25" s="6">
        <v>21</v>
      </c>
      <c r="B25" s="7" t="s">
        <v>86</v>
      </c>
      <c r="C25" s="6">
        <v>0</v>
      </c>
      <c r="D25" s="6">
        <f t="shared" si="0"/>
        <v>0</v>
      </c>
      <c r="E25" s="6">
        <v>0</v>
      </c>
      <c r="F25" s="6">
        <f t="shared" si="1"/>
        <v>0</v>
      </c>
      <c r="G25" s="6">
        <v>1</v>
      </c>
      <c r="H25" s="6">
        <f t="shared" si="2"/>
        <v>20</v>
      </c>
      <c r="I25" s="6">
        <v>0</v>
      </c>
      <c r="J25" s="6">
        <f t="shared" si="3"/>
        <v>0</v>
      </c>
      <c r="K25" s="6">
        <v>1</v>
      </c>
      <c r="L25" s="6">
        <f t="shared" si="4"/>
        <v>6</v>
      </c>
      <c r="M25" s="6">
        <v>1</v>
      </c>
      <c r="N25" s="6">
        <f t="shared" si="5"/>
        <v>20</v>
      </c>
      <c r="O25" s="6">
        <v>2</v>
      </c>
      <c r="P25" s="6">
        <f t="shared" si="6"/>
        <v>20</v>
      </c>
      <c r="Q25" s="6">
        <v>3</v>
      </c>
      <c r="R25" s="6">
        <f t="shared" si="7"/>
        <v>18</v>
      </c>
      <c r="S25" s="28">
        <v>0</v>
      </c>
      <c r="T25" s="28">
        <v>0</v>
      </c>
      <c r="U25" s="6">
        <f t="shared" si="9"/>
        <v>84</v>
      </c>
    </row>
    <row r="26" spans="1:21" ht="19.5" customHeight="1">
      <c r="A26" s="51" t="s">
        <v>45</v>
      </c>
      <c r="B26" s="52"/>
      <c r="C26" s="6">
        <f>SUM(C5:C24)</f>
        <v>0</v>
      </c>
      <c r="D26" s="6">
        <f>SUM(D5:D24)</f>
        <v>0</v>
      </c>
      <c r="E26" s="6">
        <f>SUM(E5:E25)</f>
        <v>12</v>
      </c>
      <c r="F26" s="6">
        <f aca="true" t="shared" si="10" ref="F26:U26">SUM(F5:F25)</f>
        <v>480</v>
      </c>
      <c r="G26" s="6">
        <f t="shared" si="10"/>
        <v>331</v>
      </c>
      <c r="H26" s="6">
        <f t="shared" si="10"/>
        <v>6620</v>
      </c>
      <c r="I26" s="6">
        <f t="shared" si="10"/>
        <v>630</v>
      </c>
      <c r="J26" s="6">
        <f t="shared" si="10"/>
        <v>6300</v>
      </c>
      <c r="K26" s="6">
        <f t="shared" si="10"/>
        <v>1353</v>
      </c>
      <c r="L26" s="6">
        <f t="shared" si="10"/>
        <v>8118</v>
      </c>
      <c r="M26" s="6">
        <f t="shared" si="10"/>
        <v>42</v>
      </c>
      <c r="N26" s="6">
        <f t="shared" si="10"/>
        <v>840</v>
      </c>
      <c r="O26" s="6">
        <f t="shared" si="10"/>
        <v>82</v>
      </c>
      <c r="P26" s="6">
        <f t="shared" si="10"/>
        <v>820</v>
      </c>
      <c r="Q26" s="6">
        <f t="shared" si="10"/>
        <v>176</v>
      </c>
      <c r="R26" s="6">
        <f t="shared" si="10"/>
        <v>1056</v>
      </c>
      <c r="S26" s="28">
        <f t="shared" si="10"/>
        <v>8</v>
      </c>
      <c r="T26" s="28">
        <f t="shared" si="10"/>
        <v>320</v>
      </c>
      <c r="U26" s="6">
        <f t="shared" si="10"/>
        <v>24234</v>
      </c>
    </row>
  </sheetData>
  <autoFilter ref="A4:U26"/>
  <mergeCells count="9">
    <mergeCell ref="A1:B1"/>
    <mergeCell ref="A26:B26"/>
    <mergeCell ref="A2:U2"/>
    <mergeCell ref="M3:R3"/>
    <mergeCell ref="B3:B4"/>
    <mergeCell ref="A3:A4"/>
    <mergeCell ref="C3:L3"/>
    <mergeCell ref="U3:U4"/>
    <mergeCell ref="S3:T3"/>
  </mergeCells>
  <printOptions horizontalCentered="1"/>
  <pageMargins left="0.3937007874015748" right="0.2755905511811024" top="0.41" bottom="0.4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4" sqref="D4:D24"/>
    </sheetView>
  </sheetViews>
  <sheetFormatPr defaultColWidth="9.00390625" defaultRowHeight="14.25"/>
  <cols>
    <col min="1" max="1" width="11.125" style="0" customWidth="1"/>
    <col min="2" max="2" width="18.50390625" style="0" customWidth="1"/>
    <col min="3" max="3" width="15.00390625" style="0" customWidth="1"/>
    <col min="4" max="4" width="19.75390625" style="0" customWidth="1"/>
  </cols>
  <sheetData>
    <row r="1" ht="18.75">
      <c r="A1" s="20" t="s">
        <v>79</v>
      </c>
    </row>
    <row r="2" spans="1:5" ht="25.5" customHeight="1">
      <c r="A2" s="58" t="s">
        <v>92</v>
      </c>
      <c r="B2" s="58"/>
      <c r="C2" s="58"/>
      <c r="D2" s="58"/>
      <c r="E2" s="3"/>
    </row>
    <row r="3" spans="1:5" ht="25.5" customHeight="1">
      <c r="A3" s="4" t="s">
        <v>69</v>
      </c>
      <c r="B3" s="4" t="s">
        <v>5</v>
      </c>
      <c r="C3" s="4" t="s">
        <v>16</v>
      </c>
      <c r="D3" s="4" t="s">
        <v>17</v>
      </c>
      <c r="E3" s="1"/>
    </row>
    <row r="4" spans="1:5" ht="21.75" customHeight="1">
      <c r="A4" s="6">
        <v>1</v>
      </c>
      <c r="B4" s="6" t="s">
        <v>6</v>
      </c>
      <c r="C4" s="6">
        <v>35</v>
      </c>
      <c r="D4" s="2">
        <v>300</v>
      </c>
      <c r="E4" s="1"/>
    </row>
    <row r="5" spans="1:5" ht="21.75" customHeight="1">
      <c r="A5" s="6">
        <v>2</v>
      </c>
      <c r="B5" s="6" t="s">
        <v>7</v>
      </c>
      <c r="C5" s="6">
        <v>185</v>
      </c>
      <c r="D5" s="2">
        <v>350</v>
      </c>
      <c r="E5" s="1"/>
    </row>
    <row r="6" spans="1:5" ht="21.75" customHeight="1">
      <c r="A6" s="6">
        <v>3</v>
      </c>
      <c r="B6" s="6" t="s">
        <v>8</v>
      </c>
      <c r="C6" s="6">
        <v>121</v>
      </c>
      <c r="D6" s="2">
        <v>350</v>
      </c>
      <c r="E6" s="1"/>
    </row>
    <row r="7" spans="1:5" ht="21.75" customHeight="1">
      <c r="A7" s="6">
        <v>4</v>
      </c>
      <c r="B7" s="6" t="s">
        <v>9</v>
      </c>
      <c r="C7" s="6">
        <v>159</v>
      </c>
      <c r="D7" s="2">
        <v>350</v>
      </c>
      <c r="E7" s="1"/>
    </row>
    <row r="8" spans="1:5" ht="21.75" customHeight="1">
      <c r="A8" s="6">
        <v>5</v>
      </c>
      <c r="B8" s="6" t="s">
        <v>10</v>
      </c>
      <c r="C8" s="6">
        <v>128</v>
      </c>
      <c r="D8" s="2">
        <v>350</v>
      </c>
      <c r="E8" s="1"/>
    </row>
    <row r="9" spans="1:5" ht="21.75" customHeight="1">
      <c r="A9" s="6">
        <v>6</v>
      </c>
      <c r="B9" s="6" t="s">
        <v>73</v>
      </c>
      <c r="C9" s="6">
        <v>185</v>
      </c>
      <c r="D9" s="2">
        <v>350</v>
      </c>
      <c r="E9" s="1"/>
    </row>
    <row r="10" spans="1:5" ht="21.75" customHeight="1">
      <c r="A10" s="6">
        <v>7</v>
      </c>
      <c r="B10" s="6" t="s">
        <v>30</v>
      </c>
      <c r="C10" s="6">
        <v>211</v>
      </c>
      <c r="D10" s="2">
        <v>400</v>
      </c>
      <c r="E10" s="1"/>
    </row>
    <row r="11" spans="1:5" ht="21.75" customHeight="1">
      <c r="A11" s="6">
        <v>8</v>
      </c>
      <c r="B11" s="6" t="s">
        <v>31</v>
      </c>
      <c r="C11" s="6">
        <v>233</v>
      </c>
      <c r="D11" s="2">
        <v>400</v>
      </c>
      <c r="E11" s="1"/>
    </row>
    <row r="12" spans="1:5" ht="21.75" customHeight="1">
      <c r="A12" s="6">
        <v>9</v>
      </c>
      <c r="B12" s="6" t="s">
        <v>74</v>
      </c>
      <c r="C12" s="6">
        <v>38</v>
      </c>
      <c r="D12" s="2">
        <v>300</v>
      </c>
      <c r="E12" s="1"/>
    </row>
    <row r="13" spans="1:5" ht="21.75" customHeight="1">
      <c r="A13" s="6">
        <v>10</v>
      </c>
      <c r="B13" s="6" t="s">
        <v>29</v>
      </c>
      <c r="C13" s="6">
        <v>69</v>
      </c>
      <c r="D13" s="2">
        <v>300</v>
      </c>
      <c r="E13" s="1"/>
    </row>
    <row r="14" spans="1:5" ht="21.75" customHeight="1">
      <c r="A14" s="6">
        <v>11</v>
      </c>
      <c r="B14" s="6" t="s">
        <v>85</v>
      </c>
      <c r="C14" s="6">
        <v>32</v>
      </c>
      <c r="D14" s="2">
        <v>300</v>
      </c>
      <c r="E14" s="1"/>
    </row>
    <row r="15" spans="1:5" ht="21.75" customHeight="1">
      <c r="A15" s="6">
        <v>12</v>
      </c>
      <c r="B15" s="6" t="s">
        <v>11</v>
      </c>
      <c r="C15" s="6">
        <v>200</v>
      </c>
      <c r="D15" s="2">
        <v>300</v>
      </c>
      <c r="E15" s="1"/>
    </row>
    <row r="16" spans="1:5" ht="21.75" customHeight="1">
      <c r="A16" s="6">
        <v>13</v>
      </c>
      <c r="B16" s="6" t="s">
        <v>12</v>
      </c>
      <c r="C16" s="6">
        <v>109</v>
      </c>
      <c r="D16" s="2">
        <v>400</v>
      </c>
      <c r="E16" s="1"/>
    </row>
    <row r="17" spans="1:5" ht="21.75" customHeight="1">
      <c r="A17" s="6">
        <v>14</v>
      </c>
      <c r="B17" s="6" t="s">
        <v>13</v>
      </c>
      <c r="C17" s="6">
        <v>223</v>
      </c>
      <c r="D17" s="2">
        <v>400</v>
      </c>
      <c r="E17" s="1"/>
    </row>
    <row r="18" spans="1:5" ht="21.75" customHeight="1">
      <c r="A18" s="6">
        <v>15</v>
      </c>
      <c r="B18" s="6" t="s">
        <v>80</v>
      </c>
      <c r="C18" s="6">
        <v>144</v>
      </c>
      <c r="D18" s="2">
        <v>300</v>
      </c>
      <c r="E18" s="1"/>
    </row>
    <row r="19" spans="1:5" ht="21.75" customHeight="1">
      <c r="A19" s="6">
        <v>16</v>
      </c>
      <c r="B19" s="6" t="s">
        <v>14</v>
      </c>
      <c r="C19" s="6">
        <v>87</v>
      </c>
      <c r="D19" s="2">
        <v>300</v>
      </c>
      <c r="E19" s="1"/>
    </row>
    <row r="20" spans="1:5" ht="21.75" customHeight="1">
      <c r="A20" s="6">
        <v>17</v>
      </c>
      <c r="B20" s="6" t="s">
        <v>32</v>
      </c>
      <c r="C20" s="6">
        <v>162</v>
      </c>
      <c r="D20" s="2">
        <v>350</v>
      </c>
      <c r="E20" s="1"/>
    </row>
    <row r="21" spans="1:5" ht="21.75" customHeight="1">
      <c r="A21" s="6">
        <v>18</v>
      </c>
      <c r="B21" s="6" t="s">
        <v>33</v>
      </c>
      <c r="C21" s="6">
        <v>142</v>
      </c>
      <c r="D21" s="2">
        <v>350</v>
      </c>
      <c r="E21" s="1"/>
    </row>
    <row r="22" spans="1:5" ht="21.75" customHeight="1">
      <c r="A22" s="6">
        <v>19</v>
      </c>
      <c r="B22" s="6" t="s">
        <v>15</v>
      </c>
      <c r="C22" s="6">
        <v>143</v>
      </c>
      <c r="D22" s="2">
        <v>300</v>
      </c>
      <c r="E22" s="1"/>
    </row>
    <row r="23" spans="1:5" ht="21.75" customHeight="1">
      <c r="A23" s="6">
        <v>20</v>
      </c>
      <c r="B23" s="7" t="s">
        <v>46</v>
      </c>
      <c r="C23" s="2">
        <v>11</v>
      </c>
      <c r="D23" s="2">
        <v>300</v>
      </c>
      <c r="E23" s="1"/>
    </row>
    <row r="24" spans="1:4" ht="21.75" customHeight="1">
      <c r="A24" s="6">
        <v>21</v>
      </c>
      <c r="B24" s="7" t="s">
        <v>86</v>
      </c>
      <c r="C24" s="2">
        <v>8</v>
      </c>
      <c r="D24" s="2">
        <v>300</v>
      </c>
    </row>
    <row r="25" spans="1:4" ht="22.5" customHeight="1">
      <c r="A25" s="51" t="s">
        <v>45</v>
      </c>
      <c r="B25" s="52"/>
      <c r="C25" s="2">
        <f>SUM(C4:C24)</f>
        <v>2625</v>
      </c>
      <c r="D25" s="2">
        <f>SUM(D4:D24)</f>
        <v>7050</v>
      </c>
    </row>
  </sheetData>
  <autoFilter ref="A3:E25"/>
  <mergeCells count="2">
    <mergeCell ref="A2:D2"/>
    <mergeCell ref="A25:B2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0">
      <selection activeCell="C10" sqref="C10"/>
    </sheetView>
  </sheetViews>
  <sheetFormatPr defaultColWidth="9.00390625" defaultRowHeight="14.25"/>
  <cols>
    <col min="1" max="1" width="5.375" style="0" customWidth="1"/>
    <col min="2" max="2" width="8.75390625" style="0" customWidth="1"/>
    <col min="3" max="3" width="23.625" style="0" customWidth="1"/>
    <col min="4" max="4" width="12.50390625" style="0" customWidth="1"/>
    <col min="5" max="5" width="16.25390625" style="0" customWidth="1"/>
    <col min="6" max="6" width="12.625" style="0" customWidth="1"/>
  </cols>
  <sheetData>
    <row r="1" spans="1:6" ht="25.5" customHeight="1">
      <c r="A1" s="59" t="s">
        <v>100</v>
      </c>
      <c r="B1" s="59"/>
      <c r="C1" s="59"/>
      <c r="D1" s="59"/>
      <c r="E1" s="59"/>
      <c r="F1" s="59"/>
    </row>
    <row r="2" spans="1:6" ht="25.5" customHeight="1">
      <c r="A2" s="25" t="s">
        <v>69</v>
      </c>
      <c r="B2" s="25" t="s">
        <v>5</v>
      </c>
      <c r="C2" s="25" t="s">
        <v>27</v>
      </c>
      <c r="D2" s="25" t="s">
        <v>28</v>
      </c>
      <c r="E2" s="25" t="s">
        <v>70</v>
      </c>
      <c r="F2" s="25" t="s">
        <v>71</v>
      </c>
    </row>
    <row r="3" spans="1:6" ht="24.75" customHeight="1">
      <c r="A3" s="6">
        <v>1</v>
      </c>
      <c r="B3" s="6" t="s">
        <v>6</v>
      </c>
      <c r="C3" s="23"/>
      <c r="D3" s="10"/>
      <c r="E3" s="10">
        <v>20</v>
      </c>
      <c r="F3" s="10">
        <f>D3*E3</f>
        <v>0</v>
      </c>
    </row>
    <row r="4" spans="1:6" ht="24.75" customHeight="1">
      <c r="A4" s="6">
        <v>2</v>
      </c>
      <c r="B4" s="6" t="s">
        <v>7</v>
      </c>
      <c r="C4" s="24" t="s">
        <v>93</v>
      </c>
      <c r="D4" s="10">
        <v>4</v>
      </c>
      <c r="E4" s="10">
        <v>20</v>
      </c>
      <c r="F4" s="10">
        <f aca="true" t="shared" si="0" ref="F4:F22">D4*E4</f>
        <v>80</v>
      </c>
    </row>
    <row r="5" spans="1:6" ht="24.75" customHeight="1">
      <c r="A5" s="6">
        <v>3</v>
      </c>
      <c r="B5" s="6" t="s">
        <v>8</v>
      </c>
      <c r="C5" s="23" t="s">
        <v>94</v>
      </c>
      <c r="D5" s="10">
        <v>1</v>
      </c>
      <c r="E5" s="10">
        <v>20</v>
      </c>
      <c r="F5" s="10">
        <f t="shared" si="0"/>
        <v>20</v>
      </c>
    </row>
    <row r="6" spans="1:6" ht="24.75" customHeight="1">
      <c r="A6" s="6">
        <v>4</v>
      </c>
      <c r="B6" s="6" t="s">
        <v>9</v>
      </c>
      <c r="C6" s="23"/>
      <c r="D6" s="10"/>
      <c r="E6" s="10">
        <v>20</v>
      </c>
      <c r="F6" s="10">
        <f t="shared" si="0"/>
        <v>0</v>
      </c>
    </row>
    <row r="7" spans="1:6" ht="24.75" customHeight="1">
      <c r="A7" s="6">
        <v>5</v>
      </c>
      <c r="B7" s="6" t="s">
        <v>10</v>
      </c>
      <c r="C7" s="23" t="s">
        <v>95</v>
      </c>
      <c r="D7" s="10">
        <v>1</v>
      </c>
      <c r="E7" s="10">
        <v>20</v>
      </c>
      <c r="F7" s="10">
        <f t="shared" si="0"/>
        <v>20</v>
      </c>
    </row>
    <row r="8" spans="1:6" ht="24.75" customHeight="1">
      <c r="A8" s="6">
        <v>6</v>
      </c>
      <c r="B8" s="6" t="s">
        <v>73</v>
      </c>
      <c r="C8" s="23"/>
      <c r="D8" s="10"/>
      <c r="E8" s="10">
        <v>20</v>
      </c>
      <c r="F8" s="10">
        <f t="shared" si="0"/>
        <v>0</v>
      </c>
    </row>
    <row r="9" spans="1:6" ht="24.75" customHeight="1">
      <c r="A9" s="6">
        <v>7</v>
      </c>
      <c r="B9" s="6" t="s">
        <v>30</v>
      </c>
      <c r="C9" s="23" t="s">
        <v>96</v>
      </c>
      <c r="D9" s="10">
        <v>2</v>
      </c>
      <c r="E9" s="10">
        <v>20</v>
      </c>
      <c r="F9" s="10">
        <f t="shared" si="0"/>
        <v>40</v>
      </c>
    </row>
    <row r="10" spans="1:6" ht="24.75" customHeight="1">
      <c r="A10" s="6">
        <v>8</v>
      </c>
      <c r="B10" s="6" t="s">
        <v>31</v>
      </c>
      <c r="C10" s="23" t="s">
        <v>97</v>
      </c>
      <c r="D10" s="10">
        <v>2</v>
      </c>
      <c r="E10" s="10">
        <v>20</v>
      </c>
      <c r="F10" s="10">
        <f t="shared" si="0"/>
        <v>40</v>
      </c>
    </row>
    <row r="11" spans="1:6" ht="24.75" customHeight="1">
      <c r="A11" s="6">
        <v>9</v>
      </c>
      <c r="B11" s="6" t="s">
        <v>74</v>
      </c>
      <c r="C11" s="23"/>
      <c r="D11" s="10"/>
      <c r="E11" s="10">
        <v>20</v>
      </c>
      <c r="F11" s="10">
        <f t="shared" si="0"/>
        <v>0</v>
      </c>
    </row>
    <row r="12" spans="1:6" ht="24.75" customHeight="1">
      <c r="A12" s="6">
        <v>10</v>
      </c>
      <c r="B12" s="6" t="s">
        <v>29</v>
      </c>
      <c r="C12" s="23"/>
      <c r="D12" s="10"/>
      <c r="E12" s="10">
        <v>20</v>
      </c>
      <c r="F12" s="10">
        <f t="shared" si="0"/>
        <v>0</v>
      </c>
    </row>
    <row r="13" spans="1:6" ht="24.75" customHeight="1">
      <c r="A13" s="6">
        <v>11</v>
      </c>
      <c r="B13" s="6" t="s">
        <v>85</v>
      </c>
      <c r="C13" s="23"/>
      <c r="D13" s="10"/>
      <c r="E13" s="10">
        <v>20</v>
      </c>
      <c r="F13" s="10">
        <f t="shared" si="0"/>
        <v>0</v>
      </c>
    </row>
    <row r="14" spans="1:6" ht="24.75" customHeight="1">
      <c r="A14" s="6">
        <v>12</v>
      </c>
      <c r="B14" s="6" t="s">
        <v>11</v>
      </c>
      <c r="C14" s="23"/>
      <c r="D14" s="10"/>
      <c r="E14" s="10">
        <v>20</v>
      </c>
      <c r="F14" s="10">
        <f t="shared" si="0"/>
        <v>0</v>
      </c>
    </row>
    <row r="15" spans="1:6" ht="24.75" customHeight="1">
      <c r="A15" s="6">
        <v>13</v>
      </c>
      <c r="B15" s="6" t="s">
        <v>12</v>
      </c>
      <c r="C15" s="24"/>
      <c r="D15" s="10"/>
      <c r="E15" s="10">
        <v>20</v>
      </c>
      <c r="F15" s="10">
        <f t="shared" si="0"/>
        <v>0</v>
      </c>
    </row>
    <row r="16" spans="1:6" ht="24.75" customHeight="1">
      <c r="A16" s="6">
        <v>14</v>
      </c>
      <c r="B16" s="6" t="s">
        <v>13</v>
      </c>
      <c r="C16" s="24" t="s">
        <v>98</v>
      </c>
      <c r="D16" s="10">
        <v>2</v>
      </c>
      <c r="E16" s="10">
        <v>20</v>
      </c>
      <c r="F16" s="10">
        <f t="shared" si="0"/>
        <v>40</v>
      </c>
    </row>
    <row r="17" spans="1:6" ht="24.75" customHeight="1">
      <c r="A17" s="6">
        <v>15</v>
      </c>
      <c r="B17" s="6" t="s">
        <v>80</v>
      </c>
      <c r="C17" s="23"/>
      <c r="D17" s="10"/>
      <c r="E17" s="10">
        <v>20</v>
      </c>
      <c r="F17" s="10">
        <f t="shared" si="0"/>
        <v>0</v>
      </c>
    </row>
    <row r="18" spans="1:6" ht="24.75" customHeight="1">
      <c r="A18" s="6">
        <v>16</v>
      </c>
      <c r="B18" s="6" t="s">
        <v>14</v>
      </c>
      <c r="C18" s="23"/>
      <c r="D18" s="10"/>
      <c r="E18" s="10">
        <v>20</v>
      </c>
      <c r="F18" s="10">
        <f t="shared" si="0"/>
        <v>0</v>
      </c>
    </row>
    <row r="19" spans="1:6" ht="24.75" customHeight="1">
      <c r="A19" s="6">
        <v>17</v>
      </c>
      <c r="B19" s="6" t="s">
        <v>32</v>
      </c>
      <c r="D19" s="10"/>
      <c r="E19" s="10">
        <v>20</v>
      </c>
      <c r="F19" s="10">
        <f t="shared" si="0"/>
        <v>0</v>
      </c>
    </row>
    <row r="20" spans="1:6" ht="24.75" customHeight="1">
      <c r="A20" s="6">
        <v>18</v>
      </c>
      <c r="B20" s="6" t="s">
        <v>33</v>
      </c>
      <c r="C20" s="23" t="s">
        <v>99</v>
      </c>
      <c r="D20" s="10">
        <v>1</v>
      </c>
      <c r="E20" s="10">
        <v>20</v>
      </c>
      <c r="F20" s="10">
        <f t="shared" si="0"/>
        <v>20</v>
      </c>
    </row>
    <row r="21" spans="1:6" ht="24.75" customHeight="1">
      <c r="A21" s="6">
        <v>19</v>
      </c>
      <c r="B21" s="6" t="s">
        <v>15</v>
      </c>
      <c r="C21" s="12"/>
      <c r="D21" s="10"/>
      <c r="E21" s="10">
        <v>20</v>
      </c>
      <c r="F21" s="10">
        <f t="shared" si="0"/>
        <v>0</v>
      </c>
    </row>
    <row r="22" spans="1:6" ht="24.75" customHeight="1">
      <c r="A22" s="6">
        <v>20</v>
      </c>
      <c r="B22" s="7" t="s">
        <v>46</v>
      </c>
      <c r="C22" s="12"/>
      <c r="D22" s="10"/>
      <c r="E22" s="10">
        <v>20</v>
      </c>
      <c r="F22" s="10">
        <f t="shared" si="0"/>
        <v>0</v>
      </c>
    </row>
    <row r="23" spans="1:6" ht="24.75" customHeight="1">
      <c r="A23" s="6">
        <v>21</v>
      </c>
      <c r="B23" s="7" t="s">
        <v>86</v>
      </c>
      <c r="C23" s="12"/>
      <c r="D23" s="10"/>
      <c r="E23" s="10">
        <v>20</v>
      </c>
      <c r="F23" s="10">
        <f>D23*E23</f>
        <v>0</v>
      </c>
    </row>
    <row r="24" spans="1:6" ht="24.75" customHeight="1">
      <c r="A24" s="60" t="s">
        <v>23</v>
      </c>
      <c r="B24" s="61"/>
      <c r="C24" s="12"/>
      <c r="D24" s="10">
        <f>SUM(D3:D23)</f>
        <v>13</v>
      </c>
      <c r="E24" s="10"/>
      <c r="F24" s="21">
        <f>SUM(F3:F23)</f>
        <v>260</v>
      </c>
    </row>
  </sheetData>
  <mergeCells count="2">
    <mergeCell ref="A1:F1"/>
    <mergeCell ref="A24:B24"/>
  </mergeCells>
  <printOptions/>
  <pageMargins left="0.56" right="0.53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8" sqref="A8:IV8"/>
    </sheetView>
  </sheetViews>
  <sheetFormatPr defaultColWidth="9.00390625" defaultRowHeight="14.25"/>
  <cols>
    <col min="1" max="1" width="5.875" style="0" customWidth="1"/>
    <col min="2" max="2" width="12.00390625" style="0" customWidth="1"/>
    <col min="3" max="3" width="7.625" style="0" customWidth="1"/>
    <col min="4" max="4" width="10.625" style="0" customWidth="1"/>
    <col min="5" max="5" width="8.50390625" style="0" customWidth="1"/>
    <col min="6" max="6" width="8.625" style="0" customWidth="1"/>
    <col min="7" max="7" width="9.75390625" style="0" customWidth="1"/>
    <col min="10" max="10" width="10.625" style="0" customWidth="1"/>
    <col min="11" max="11" width="9.25390625" style="0" customWidth="1"/>
    <col min="13" max="13" width="9.75390625" style="0" customWidth="1"/>
  </cols>
  <sheetData>
    <row r="1" spans="1:2" ht="18.75">
      <c r="A1" s="36" t="s">
        <v>77</v>
      </c>
      <c r="B1" s="36"/>
    </row>
    <row r="2" spans="1:13" ht="23.25" customHeight="1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33" customHeight="1">
      <c r="A3" s="18" t="s">
        <v>69</v>
      </c>
      <c r="B3" s="18" t="s">
        <v>5</v>
      </c>
      <c r="C3" s="18" t="s">
        <v>18</v>
      </c>
      <c r="D3" s="18" t="s">
        <v>64</v>
      </c>
      <c r="E3" s="18" t="s">
        <v>62</v>
      </c>
      <c r="F3" s="18" t="s">
        <v>19</v>
      </c>
      <c r="G3" s="18" t="s">
        <v>64</v>
      </c>
      <c r="H3" s="18" t="s">
        <v>62</v>
      </c>
      <c r="I3" s="18" t="s">
        <v>20</v>
      </c>
      <c r="J3" s="18" t="s">
        <v>64</v>
      </c>
      <c r="K3" s="18" t="s">
        <v>62</v>
      </c>
      <c r="L3" s="18" t="s">
        <v>21</v>
      </c>
      <c r="M3" s="18" t="s">
        <v>63</v>
      </c>
    </row>
    <row r="4" spans="1:13" ht="19.5" customHeight="1">
      <c r="A4" s="10">
        <v>1</v>
      </c>
      <c r="B4" s="10" t="s">
        <v>6</v>
      </c>
      <c r="C4" s="16">
        <v>0</v>
      </c>
      <c r="D4" s="16">
        <v>2.5</v>
      </c>
      <c r="E4" s="16">
        <f>C4*D4</f>
        <v>0</v>
      </c>
      <c r="F4" s="16">
        <v>0</v>
      </c>
      <c r="G4" s="16">
        <v>5</v>
      </c>
      <c r="H4" s="16">
        <f>F4*G4</f>
        <v>0</v>
      </c>
      <c r="I4" s="16">
        <v>0</v>
      </c>
      <c r="J4" s="16">
        <v>7</v>
      </c>
      <c r="K4" s="16">
        <f>I4*J4</f>
        <v>0</v>
      </c>
      <c r="L4" s="16">
        <f>C4+F4+I4</f>
        <v>0</v>
      </c>
      <c r="M4" s="16">
        <f>E4+H4+K4</f>
        <v>0</v>
      </c>
    </row>
    <row r="5" spans="1:13" ht="19.5" customHeight="1">
      <c r="A5" s="10">
        <v>2</v>
      </c>
      <c r="B5" s="10" t="s">
        <v>7</v>
      </c>
      <c r="C5" s="16">
        <v>456</v>
      </c>
      <c r="D5" s="16">
        <v>2.5</v>
      </c>
      <c r="E5" s="16">
        <f aca="true" t="shared" si="0" ref="E5:E22">C5*D5</f>
        <v>1140</v>
      </c>
      <c r="F5" s="16">
        <v>130</v>
      </c>
      <c r="G5" s="16">
        <v>5</v>
      </c>
      <c r="H5" s="16">
        <f aca="true" t="shared" si="1" ref="H5:H22">F5*G5</f>
        <v>650</v>
      </c>
      <c r="I5" s="16">
        <v>10</v>
      </c>
      <c r="J5" s="16">
        <v>7</v>
      </c>
      <c r="K5" s="16">
        <f aca="true" t="shared" si="2" ref="K5:K21">I5*J5</f>
        <v>70</v>
      </c>
      <c r="L5" s="16">
        <f aca="true" t="shared" si="3" ref="L5:L22">C5+F5+I5</f>
        <v>596</v>
      </c>
      <c r="M5" s="16">
        <f aca="true" t="shared" si="4" ref="M5:M22">E5+H5+K5</f>
        <v>1860</v>
      </c>
    </row>
    <row r="6" spans="1:13" ht="19.5" customHeight="1">
      <c r="A6" s="10">
        <v>3</v>
      </c>
      <c r="B6" s="10" t="s">
        <v>8</v>
      </c>
      <c r="C6" s="16">
        <v>457</v>
      </c>
      <c r="D6" s="16">
        <v>2.5</v>
      </c>
      <c r="E6" s="16">
        <f t="shared" si="0"/>
        <v>1142.5</v>
      </c>
      <c r="F6" s="16">
        <v>113</v>
      </c>
      <c r="G6" s="16">
        <v>5</v>
      </c>
      <c r="H6" s="16">
        <f t="shared" si="1"/>
        <v>565</v>
      </c>
      <c r="I6" s="16">
        <v>4</v>
      </c>
      <c r="J6" s="16">
        <v>7</v>
      </c>
      <c r="K6" s="16">
        <f t="shared" si="2"/>
        <v>28</v>
      </c>
      <c r="L6" s="16">
        <f t="shared" si="3"/>
        <v>574</v>
      </c>
      <c r="M6" s="16">
        <f t="shared" si="4"/>
        <v>1735.5</v>
      </c>
    </row>
    <row r="7" spans="1:13" ht="19.5" customHeight="1">
      <c r="A7" s="10">
        <v>4</v>
      </c>
      <c r="B7" s="10" t="s">
        <v>9</v>
      </c>
      <c r="C7" s="16">
        <v>285</v>
      </c>
      <c r="D7" s="16">
        <v>2.5</v>
      </c>
      <c r="E7" s="16">
        <f t="shared" si="0"/>
        <v>712.5</v>
      </c>
      <c r="F7" s="16">
        <v>67</v>
      </c>
      <c r="G7" s="16">
        <v>5</v>
      </c>
      <c r="H7" s="16">
        <f t="shared" si="1"/>
        <v>335</v>
      </c>
      <c r="I7" s="16">
        <v>0</v>
      </c>
      <c r="J7" s="16">
        <v>7</v>
      </c>
      <c r="K7" s="16">
        <f t="shared" si="2"/>
        <v>0</v>
      </c>
      <c r="L7" s="16">
        <f t="shared" si="3"/>
        <v>352</v>
      </c>
      <c r="M7" s="16">
        <f t="shared" si="4"/>
        <v>1047.5</v>
      </c>
    </row>
    <row r="8" spans="1:13" ht="19.5" customHeight="1">
      <c r="A8" s="10">
        <v>5</v>
      </c>
      <c r="B8" s="10" t="s">
        <v>10</v>
      </c>
      <c r="C8" s="16">
        <v>618</v>
      </c>
      <c r="D8" s="16">
        <v>2.5</v>
      </c>
      <c r="E8" s="16">
        <f t="shared" si="0"/>
        <v>1545</v>
      </c>
      <c r="F8" s="16">
        <v>232</v>
      </c>
      <c r="G8" s="16">
        <v>5</v>
      </c>
      <c r="H8" s="16">
        <f t="shared" si="1"/>
        <v>1160</v>
      </c>
      <c r="I8" s="16">
        <v>5</v>
      </c>
      <c r="J8" s="16">
        <v>7</v>
      </c>
      <c r="K8" s="16">
        <f t="shared" si="2"/>
        <v>35</v>
      </c>
      <c r="L8" s="16">
        <f t="shared" si="3"/>
        <v>855</v>
      </c>
      <c r="M8" s="16">
        <f t="shared" si="4"/>
        <v>2740</v>
      </c>
    </row>
    <row r="9" spans="1:13" ht="19.5" customHeight="1">
      <c r="A9" s="10">
        <v>6</v>
      </c>
      <c r="B9" s="10" t="s">
        <v>73</v>
      </c>
      <c r="C9" s="16">
        <v>234</v>
      </c>
      <c r="D9" s="16">
        <v>2.5</v>
      </c>
      <c r="E9" s="16">
        <f t="shared" si="0"/>
        <v>585</v>
      </c>
      <c r="F9" s="16">
        <v>29</v>
      </c>
      <c r="G9" s="16">
        <v>5</v>
      </c>
      <c r="H9" s="16">
        <f t="shared" si="1"/>
        <v>145</v>
      </c>
      <c r="I9" s="16">
        <v>0</v>
      </c>
      <c r="J9" s="16">
        <v>7</v>
      </c>
      <c r="K9" s="16">
        <f t="shared" si="2"/>
        <v>0</v>
      </c>
      <c r="L9" s="16">
        <f t="shared" si="3"/>
        <v>263</v>
      </c>
      <c r="M9" s="16">
        <f t="shared" si="4"/>
        <v>730</v>
      </c>
    </row>
    <row r="10" spans="1:13" ht="19.5" customHeight="1">
      <c r="A10" s="10">
        <v>7</v>
      </c>
      <c r="B10" s="10" t="s">
        <v>30</v>
      </c>
      <c r="C10" s="16">
        <v>484</v>
      </c>
      <c r="D10" s="16">
        <v>2.5</v>
      </c>
      <c r="E10" s="16">
        <f t="shared" si="0"/>
        <v>1210</v>
      </c>
      <c r="F10" s="16">
        <v>73</v>
      </c>
      <c r="G10" s="16">
        <v>5</v>
      </c>
      <c r="H10" s="16">
        <f t="shared" si="1"/>
        <v>365</v>
      </c>
      <c r="I10" s="16">
        <v>0</v>
      </c>
      <c r="J10" s="16">
        <v>7</v>
      </c>
      <c r="K10" s="16">
        <f t="shared" si="2"/>
        <v>0</v>
      </c>
      <c r="L10" s="16">
        <f t="shared" si="3"/>
        <v>557</v>
      </c>
      <c r="M10" s="16">
        <f t="shared" si="4"/>
        <v>1575</v>
      </c>
    </row>
    <row r="11" spans="1:13" ht="19.5" customHeight="1">
      <c r="A11" s="10">
        <v>8</v>
      </c>
      <c r="B11" s="10" t="s">
        <v>31</v>
      </c>
      <c r="C11" s="16">
        <v>370</v>
      </c>
      <c r="D11" s="16">
        <v>2.5</v>
      </c>
      <c r="E11" s="16">
        <f t="shared" si="0"/>
        <v>925</v>
      </c>
      <c r="F11" s="16">
        <v>94</v>
      </c>
      <c r="G11" s="16">
        <v>5</v>
      </c>
      <c r="H11" s="16">
        <f t="shared" si="1"/>
        <v>470</v>
      </c>
      <c r="I11" s="16">
        <v>3</v>
      </c>
      <c r="J11" s="16">
        <v>7</v>
      </c>
      <c r="K11" s="16">
        <f t="shared" si="2"/>
        <v>21</v>
      </c>
      <c r="L11" s="16">
        <f t="shared" si="3"/>
        <v>467</v>
      </c>
      <c r="M11" s="16">
        <f t="shared" si="4"/>
        <v>1416</v>
      </c>
    </row>
    <row r="12" spans="1:13" ht="19.5" customHeight="1">
      <c r="A12" s="10">
        <v>9</v>
      </c>
      <c r="B12" s="10" t="s">
        <v>74</v>
      </c>
      <c r="C12" s="16">
        <v>83</v>
      </c>
      <c r="D12" s="16">
        <v>2.5</v>
      </c>
      <c r="E12" s="16">
        <f t="shared" si="0"/>
        <v>207.5</v>
      </c>
      <c r="F12" s="16">
        <v>17</v>
      </c>
      <c r="G12" s="16">
        <v>5</v>
      </c>
      <c r="H12" s="16">
        <f t="shared" si="1"/>
        <v>85</v>
      </c>
      <c r="I12" s="16">
        <v>0</v>
      </c>
      <c r="J12" s="16">
        <v>7</v>
      </c>
      <c r="K12" s="16">
        <f t="shared" si="2"/>
        <v>0</v>
      </c>
      <c r="L12" s="16">
        <f t="shared" si="3"/>
        <v>100</v>
      </c>
      <c r="M12" s="16">
        <f t="shared" si="4"/>
        <v>292.5</v>
      </c>
    </row>
    <row r="13" spans="1:13" ht="19.5" customHeight="1">
      <c r="A13" s="10">
        <v>10</v>
      </c>
      <c r="B13" s="10" t="s">
        <v>29</v>
      </c>
      <c r="C13" s="16">
        <v>196</v>
      </c>
      <c r="D13" s="16">
        <v>2.5</v>
      </c>
      <c r="E13" s="16">
        <f t="shared" si="0"/>
        <v>490</v>
      </c>
      <c r="F13" s="16">
        <v>70</v>
      </c>
      <c r="G13" s="16">
        <v>5</v>
      </c>
      <c r="H13" s="16">
        <f t="shared" si="1"/>
        <v>350</v>
      </c>
      <c r="I13" s="16">
        <v>0</v>
      </c>
      <c r="J13" s="16">
        <v>7</v>
      </c>
      <c r="K13" s="16">
        <f t="shared" si="2"/>
        <v>0</v>
      </c>
      <c r="L13" s="16">
        <f t="shared" si="3"/>
        <v>266</v>
      </c>
      <c r="M13" s="16">
        <f t="shared" si="4"/>
        <v>840</v>
      </c>
    </row>
    <row r="14" spans="1:13" ht="19.5" customHeight="1">
      <c r="A14" s="10">
        <v>11</v>
      </c>
      <c r="B14" s="10" t="s">
        <v>85</v>
      </c>
      <c r="C14" s="16">
        <v>48</v>
      </c>
      <c r="D14" s="16">
        <v>2.5</v>
      </c>
      <c r="E14" s="16">
        <f>C14*D14</f>
        <v>120</v>
      </c>
      <c r="F14" s="16">
        <v>0</v>
      </c>
      <c r="G14" s="16">
        <v>5</v>
      </c>
      <c r="H14" s="16">
        <f>F14*G14</f>
        <v>0</v>
      </c>
      <c r="I14" s="16">
        <v>0</v>
      </c>
      <c r="J14" s="16">
        <v>7</v>
      </c>
      <c r="K14" s="16">
        <f>I14*J14</f>
        <v>0</v>
      </c>
      <c r="L14" s="16">
        <f>C14+F14+I14</f>
        <v>48</v>
      </c>
      <c r="M14" s="16">
        <f>E14+H14+K14</f>
        <v>120</v>
      </c>
    </row>
    <row r="15" spans="1:13" ht="19.5" customHeight="1">
      <c r="A15" s="10">
        <v>12</v>
      </c>
      <c r="B15" s="10" t="s">
        <v>11</v>
      </c>
      <c r="C15" s="16">
        <v>582</v>
      </c>
      <c r="D15" s="16">
        <v>2.5</v>
      </c>
      <c r="E15" s="16">
        <f t="shared" si="0"/>
        <v>1455</v>
      </c>
      <c r="F15" s="16">
        <v>143</v>
      </c>
      <c r="G15" s="16">
        <v>5</v>
      </c>
      <c r="H15" s="16">
        <f t="shared" si="1"/>
        <v>715</v>
      </c>
      <c r="I15" s="16">
        <v>18</v>
      </c>
      <c r="J15" s="16">
        <v>7</v>
      </c>
      <c r="K15" s="16">
        <f t="shared" si="2"/>
        <v>126</v>
      </c>
      <c r="L15" s="16">
        <f t="shared" si="3"/>
        <v>743</v>
      </c>
      <c r="M15" s="16">
        <f t="shared" si="4"/>
        <v>2296</v>
      </c>
    </row>
    <row r="16" spans="1:13" ht="19.5" customHeight="1">
      <c r="A16" s="10">
        <v>13</v>
      </c>
      <c r="B16" s="10" t="s">
        <v>12</v>
      </c>
      <c r="C16" s="16">
        <v>198</v>
      </c>
      <c r="D16" s="16">
        <v>2.5</v>
      </c>
      <c r="E16" s="16">
        <f t="shared" si="0"/>
        <v>495</v>
      </c>
      <c r="F16" s="16">
        <v>56</v>
      </c>
      <c r="G16" s="16">
        <v>5</v>
      </c>
      <c r="H16" s="16">
        <f t="shared" si="1"/>
        <v>280</v>
      </c>
      <c r="I16" s="16">
        <v>0</v>
      </c>
      <c r="J16" s="16">
        <v>7</v>
      </c>
      <c r="K16" s="16">
        <f t="shared" si="2"/>
        <v>0</v>
      </c>
      <c r="L16" s="16">
        <f t="shared" si="3"/>
        <v>254</v>
      </c>
      <c r="M16" s="16">
        <f t="shared" si="4"/>
        <v>775</v>
      </c>
    </row>
    <row r="17" spans="1:13" ht="19.5" customHeight="1">
      <c r="A17" s="10">
        <v>14</v>
      </c>
      <c r="B17" s="10" t="s">
        <v>13</v>
      </c>
      <c r="C17" s="16">
        <v>377</v>
      </c>
      <c r="D17" s="16">
        <v>2.5</v>
      </c>
      <c r="E17" s="16">
        <f t="shared" si="0"/>
        <v>942.5</v>
      </c>
      <c r="F17" s="16">
        <v>67</v>
      </c>
      <c r="G17" s="16">
        <v>5</v>
      </c>
      <c r="H17" s="16">
        <f t="shared" si="1"/>
        <v>335</v>
      </c>
      <c r="I17" s="16">
        <v>1</v>
      </c>
      <c r="J17" s="16">
        <v>7</v>
      </c>
      <c r="K17" s="16">
        <f t="shared" si="2"/>
        <v>7</v>
      </c>
      <c r="L17" s="16">
        <f t="shared" si="3"/>
        <v>445</v>
      </c>
      <c r="M17" s="16">
        <f t="shared" si="4"/>
        <v>1284.5</v>
      </c>
    </row>
    <row r="18" spans="1:13" ht="19.5" customHeight="1">
      <c r="A18" s="10">
        <v>15</v>
      </c>
      <c r="B18" s="10" t="s">
        <v>80</v>
      </c>
      <c r="C18" s="16">
        <v>66</v>
      </c>
      <c r="D18" s="16">
        <v>2.5</v>
      </c>
      <c r="E18" s="16">
        <f t="shared" si="0"/>
        <v>165</v>
      </c>
      <c r="F18" s="16">
        <v>0</v>
      </c>
      <c r="G18" s="16">
        <v>5</v>
      </c>
      <c r="H18" s="16">
        <f t="shared" si="1"/>
        <v>0</v>
      </c>
      <c r="I18" s="16">
        <v>0</v>
      </c>
      <c r="J18" s="16">
        <v>7</v>
      </c>
      <c r="K18" s="16">
        <f t="shared" si="2"/>
        <v>0</v>
      </c>
      <c r="L18" s="16">
        <f t="shared" si="3"/>
        <v>66</v>
      </c>
      <c r="M18" s="16">
        <f t="shared" si="4"/>
        <v>165</v>
      </c>
    </row>
    <row r="19" spans="1:13" ht="19.5" customHeight="1">
      <c r="A19" s="10">
        <v>16</v>
      </c>
      <c r="B19" s="10" t="s">
        <v>14</v>
      </c>
      <c r="C19" s="16">
        <v>86</v>
      </c>
      <c r="D19" s="16">
        <v>2.5</v>
      </c>
      <c r="E19" s="16">
        <f t="shared" si="0"/>
        <v>215</v>
      </c>
      <c r="F19" s="16">
        <v>0</v>
      </c>
      <c r="G19" s="16">
        <v>5</v>
      </c>
      <c r="H19" s="16">
        <f t="shared" si="1"/>
        <v>0</v>
      </c>
      <c r="I19" s="16">
        <v>0</v>
      </c>
      <c r="J19" s="16">
        <v>7</v>
      </c>
      <c r="K19" s="16">
        <f t="shared" si="2"/>
        <v>0</v>
      </c>
      <c r="L19" s="16">
        <f t="shared" si="3"/>
        <v>86</v>
      </c>
      <c r="M19" s="16">
        <f t="shared" si="4"/>
        <v>215</v>
      </c>
    </row>
    <row r="20" spans="1:13" ht="19.5" customHeight="1">
      <c r="A20" s="10">
        <v>17</v>
      </c>
      <c r="B20" s="10" t="s">
        <v>32</v>
      </c>
      <c r="C20" s="16">
        <v>419</v>
      </c>
      <c r="D20" s="16">
        <v>2.5</v>
      </c>
      <c r="E20" s="16">
        <f t="shared" si="0"/>
        <v>1047.5</v>
      </c>
      <c r="F20" s="16">
        <v>102</v>
      </c>
      <c r="G20" s="16">
        <v>5</v>
      </c>
      <c r="H20" s="16">
        <f t="shared" si="1"/>
        <v>510</v>
      </c>
      <c r="I20" s="16">
        <v>4</v>
      </c>
      <c r="J20" s="16">
        <v>7</v>
      </c>
      <c r="K20" s="16">
        <f t="shared" si="2"/>
        <v>28</v>
      </c>
      <c r="L20" s="16">
        <f t="shared" si="3"/>
        <v>525</v>
      </c>
      <c r="M20" s="16">
        <f t="shared" si="4"/>
        <v>1585.5</v>
      </c>
    </row>
    <row r="21" spans="1:13" ht="19.5" customHeight="1">
      <c r="A21" s="10">
        <v>18</v>
      </c>
      <c r="B21" s="10" t="s">
        <v>33</v>
      </c>
      <c r="C21" s="16">
        <v>462</v>
      </c>
      <c r="D21" s="16">
        <v>2.5</v>
      </c>
      <c r="E21" s="16">
        <f t="shared" si="0"/>
        <v>1155</v>
      </c>
      <c r="F21" s="16">
        <v>117</v>
      </c>
      <c r="G21" s="16">
        <v>5</v>
      </c>
      <c r="H21" s="16">
        <f t="shared" si="1"/>
        <v>585</v>
      </c>
      <c r="I21" s="16">
        <v>5</v>
      </c>
      <c r="J21" s="16">
        <v>7</v>
      </c>
      <c r="K21" s="16">
        <f t="shared" si="2"/>
        <v>35</v>
      </c>
      <c r="L21" s="16">
        <f t="shared" si="3"/>
        <v>584</v>
      </c>
      <c r="M21" s="16">
        <f t="shared" si="4"/>
        <v>1775</v>
      </c>
    </row>
    <row r="22" spans="1:13" ht="19.5" customHeight="1">
      <c r="A22" s="10">
        <v>19</v>
      </c>
      <c r="B22" s="10" t="s">
        <v>15</v>
      </c>
      <c r="C22" s="16">
        <v>696</v>
      </c>
      <c r="D22" s="16">
        <v>2.5</v>
      </c>
      <c r="E22" s="16">
        <f t="shared" si="0"/>
        <v>1740</v>
      </c>
      <c r="F22" s="16">
        <v>151</v>
      </c>
      <c r="G22" s="16">
        <v>5</v>
      </c>
      <c r="H22" s="16">
        <f t="shared" si="1"/>
        <v>755</v>
      </c>
      <c r="I22" s="16">
        <v>7</v>
      </c>
      <c r="J22" s="16">
        <v>7</v>
      </c>
      <c r="K22" s="16">
        <f>I22*J23</f>
        <v>49</v>
      </c>
      <c r="L22" s="16">
        <f t="shared" si="3"/>
        <v>854</v>
      </c>
      <c r="M22" s="16">
        <f t="shared" si="4"/>
        <v>2544</v>
      </c>
    </row>
    <row r="23" spans="1:13" ht="19.5" customHeight="1">
      <c r="A23" s="10">
        <v>20</v>
      </c>
      <c r="B23" s="10" t="s">
        <v>22</v>
      </c>
      <c r="C23" s="16">
        <v>0</v>
      </c>
      <c r="D23" s="16">
        <v>2.5</v>
      </c>
      <c r="E23" s="16">
        <v>0</v>
      </c>
      <c r="F23" s="16">
        <v>0</v>
      </c>
      <c r="G23" s="16">
        <v>5</v>
      </c>
      <c r="H23" s="16">
        <v>0</v>
      </c>
      <c r="I23" s="16">
        <v>0</v>
      </c>
      <c r="J23" s="16">
        <v>7</v>
      </c>
      <c r="K23" s="16">
        <v>0</v>
      </c>
      <c r="L23" s="16">
        <v>0</v>
      </c>
      <c r="M23" s="16">
        <v>0</v>
      </c>
    </row>
    <row r="24" spans="1:13" ht="19.5" customHeight="1">
      <c r="A24" s="10">
        <v>21</v>
      </c>
      <c r="B24" s="10" t="s">
        <v>86</v>
      </c>
      <c r="C24" s="16">
        <v>0</v>
      </c>
      <c r="D24" s="16">
        <v>2.5</v>
      </c>
      <c r="E24" s="16">
        <v>0</v>
      </c>
      <c r="F24" s="16">
        <v>0</v>
      </c>
      <c r="G24" s="16">
        <v>5</v>
      </c>
      <c r="H24" s="16">
        <v>0</v>
      </c>
      <c r="I24" s="16">
        <v>0</v>
      </c>
      <c r="J24" s="16">
        <v>7</v>
      </c>
      <c r="K24" s="16">
        <v>0</v>
      </c>
      <c r="L24" s="16">
        <v>0</v>
      </c>
      <c r="M24" s="16">
        <v>0</v>
      </c>
    </row>
    <row r="25" spans="1:13" ht="19.5" customHeight="1">
      <c r="A25" s="10" t="s">
        <v>23</v>
      </c>
      <c r="B25" s="10"/>
      <c r="C25" s="10">
        <f>SUM(C4:C24)</f>
        <v>6117</v>
      </c>
      <c r="D25" s="10"/>
      <c r="E25" s="10">
        <f>SUM(E4:E24)</f>
        <v>15292.5</v>
      </c>
      <c r="F25" s="10">
        <f>SUM(F4:F24)</f>
        <v>1461</v>
      </c>
      <c r="G25" s="10"/>
      <c r="H25" s="10">
        <f>SUM(H4:H24)</f>
        <v>7305</v>
      </c>
      <c r="I25" s="10">
        <f>SUM(I4:I24)</f>
        <v>57</v>
      </c>
      <c r="J25" s="10"/>
      <c r="K25" s="10">
        <f>SUM(K4:K24)</f>
        <v>399</v>
      </c>
      <c r="L25" s="10">
        <f>SUM(L4:L24)</f>
        <v>7635</v>
      </c>
      <c r="M25" s="10">
        <f>SUM(M4:M24)</f>
        <v>22996.5</v>
      </c>
    </row>
  </sheetData>
  <mergeCells count="2">
    <mergeCell ref="A2:M2"/>
    <mergeCell ref="A1:B1"/>
  </mergeCells>
  <printOptions/>
  <pageMargins left="0.75" right="0.5" top="0.43" bottom="0.81" header="0.31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4">
      <selection activeCell="M4" sqref="M4:M24"/>
    </sheetView>
  </sheetViews>
  <sheetFormatPr defaultColWidth="9.00390625" defaultRowHeight="14.25"/>
  <cols>
    <col min="1" max="1" width="4.625" style="0" customWidth="1"/>
    <col min="3" max="3" width="10.375" style="0" customWidth="1"/>
    <col min="4" max="4" width="7.75390625" style="0" customWidth="1"/>
    <col min="5" max="5" width="9.625" style="0" customWidth="1"/>
    <col min="6" max="6" width="8.00390625" style="0" customWidth="1"/>
    <col min="7" max="7" width="11.125" style="0" customWidth="1"/>
    <col min="9" max="9" width="7.75390625" style="0" customWidth="1"/>
    <col min="10" max="10" width="7.625" style="0" customWidth="1"/>
    <col min="11" max="11" width="9.375" style="0" customWidth="1"/>
    <col min="12" max="12" width="7.75390625" style="0" customWidth="1"/>
    <col min="13" max="13" width="7.375" style="0" customWidth="1"/>
  </cols>
  <sheetData>
    <row r="1" spans="1:2" ht="18.75">
      <c r="A1" s="36" t="s">
        <v>76</v>
      </c>
      <c r="B1" s="36"/>
    </row>
    <row r="2" spans="1:14" ht="24" customHeight="1">
      <c r="A2" s="38" t="s">
        <v>102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39.75" customHeight="1">
      <c r="A3" s="17" t="s">
        <v>69</v>
      </c>
      <c r="B3" s="17" t="s">
        <v>5</v>
      </c>
      <c r="C3" s="18" t="s">
        <v>0</v>
      </c>
      <c r="D3" s="18" t="s">
        <v>3</v>
      </c>
      <c r="E3" s="18" t="s">
        <v>65</v>
      </c>
      <c r="F3" s="18" t="s">
        <v>4</v>
      </c>
      <c r="G3" s="18" t="s">
        <v>66</v>
      </c>
      <c r="H3" s="18" t="s">
        <v>4</v>
      </c>
      <c r="I3" s="18" t="s">
        <v>2</v>
      </c>
      <c r="J3" s="18" t="s">
        <v>4</v>
      </c>
      <c r="K3" s="18" t="s">
        <v>67</v>
      </c>
      <c r="L3" s="19" t="s">
        <v>1</v>
      </c>
      <c r="M3" s="18" t="s">
        <v>4</v>
      </c>
      <c r="N3" s="18" t="s">
        <v>68</v>
      </c>
    </row>
    <row r="4" spans="1:14" ht="18.75" customHeight="1">
      <c r="A4" s="10">
        <v>1</v>
      </c>
      <c r="B4" s="10" t="s">
        <v>6</v>
      </c>
      <c r="C4" s="26">
        <v>1</v>
      </c>
      <c r="D4" s="10">
        <v>100</v>
      </c>
      <c r="E4" s="11"/>
      <c r="F4" s="10">
        <f>E4*500</f>
        <v>0</v>
      </c>
      <c r="G4" s="11"/>
      <c r="H4" s="10">
        <f>G4*200</f>
        <v>0</v>
      </c>
      <c r="I4" s="10"/>
      <c r="J4" s="10">
        <f>I4*50</f>
        <v>0</v>
      </c>
      <c r="K4" s="10">
        <f>F4+H4+J4</f>
        <v>0</v>
      </c>
      <c r="L4" s="10"/>
      <c r="M4" s="10"/>
      <c r="N4" s="10">
        <f>D4+F4+H4+J4+M4</f>
        <v>100</v>
      </c>
    </row>
    <row r="5" spans="1:14" ht="18.75" customHeight="1">
      <c r="A5" s="10">
        <v>2</v>
      </c>
      <c r="B5" s="10" t="s">
        <v>7</v>
      </c>
      <c r="C5" s="26">
        <v>1758.9366666666667</v>
      </c>
      <c r="D5" s="10">
        <v>500</v>
      </c>
      <c r="E5" s="11">
        <v>1</v>
      </c>
      <c r="F5" s="10">
        <f aca="true" t="shared" si="0" ref="F5:F23">E5*500</f>
        <v>500</v>
      </c>
      <c r="G5" s="11">
        <v>1</v>
      </c>
      <c r="H5" s="10">
        <f aca="true" t="shared" si="1" ref="H5:H23">G5*200</f>
        <v>200</v>
      </c>
      <c r="I5" s="10"/>
      <c r="J5" s="10">
        <f aca="true" t="shared" si="2" ref="J5:J23">I5*50</f>
        <v>0</v>
      </c>
      <c r="K5" s="10">
        <f aca="true" t="shared" si="3" ref="K5:K23">F5+H5+J5</f>
        <v>700</v>
      </c>
      <c r="L5" s="10"/>
      <c r="M5" s="10"/>
      <c r="N5" s="10">
        <f aca="true" t="shared" si="4" ref="N5:N23">D5+F5+H5+J5+M5</f>
        <v>1200</v>
      </c>
    </row>
    <row r="6" spans="1:14" ht="18.75" customHeight="1">
      <c r="A6" s="10">
        <v>3</v>
      </c>
      <c r="B6" s="10" t="s">
        <v>8</v>
      </c>
      <c r="C6" s="26">
        <v>808.6033333333334</v>
      </c>
      <c r="D6" s="10">
        <v>400</v>
      </c>
      <c r="E6" s="11"/>
      <c r="F6" s="10">
        <f t="shared" si="0"/>
        <v>0</v>
      </c>
      <c r="G6" s="11">
        <v>2</v>
      </c>
      <c r="H6" s="10">
        <f t="shared" si="1"/>
        <v>400</v>
      </c>
      <c r="I6" s="21">
        <v>1</v>
      </c>
      <c r="J6" s="10">
        <f t="shared" si="2"/>
        <v>50</v>
      </c>
      <c r="K6" s="10">
        <f t="shared" si="3"/>
        <v>450</v>
      </c>
      <c r="L6" s="10"/>
      <c r="M6" s="10"/>
      <c r="N6" s="10">
        <f t="shared" si="4"/>
        <v>850</v>
      </c>
    </row>
    <row r="7" spans="1:14" ht="18.75" customHeight="1">
      <c r="A7" s="10">
        <v>4</v>
      </c>
      <c r="B7" s="10" t="s">
        <v>9</v>
      </c>
      <c r="C7" s="26">
        <v>99.45</v>
      </c>
      <c r="D7" s="10">
        <v>100</v>
      </c>
      <c r="E7" s="11"/>
      <c r="F7" s="10">
        <f t="shared" si="0"/>
        <v>0</v>
      </c>
      <c r="G7" s="11">
        <v>1</v>
      </c>
      <c r="H7" s="10">
        <f t="shared" si="1"/>
        <v>200</v>
      </c>
      <c r="I7" s="10"/>
      <c r="J7" s="10">
        <f t="shared" si="2"/>
        <v>0</v>
      </c>
      <c r="K7" s="10">
        <f t="shared" si="3"/>
        <v>200</v>
      </c>
      <c r="L7" s="10"/>
      <c r="M7" s="10"/>
      <c r="N7" s="10">
        <f t="shared" si="4"/>
        <v>300</v>
      </c>
    </row>
    <row r="8" spans="1:14" ht="18.75" customHeight="1">
      <c r="A8" s="10">
        <v>5</v>
      </c>
      <c r="B8" s="10" t="s">
        <v>10</v>
      </c>
      <c r="C8" s="26">
        <v>189.04333333333338</v>
      </c>
      <c r="D8" s="10">
        <v>300</v>
      </c>
      <c r="E8" s="11"/>
      <c r="F8" s="10">
        <f t="shared" si="0"/>
        <v>0</v>
      </c>
      <c r="G8" s="11"/>
      <c r="H8" s="10">
        <f t="shared" si="1"/>
        <v>0</v>
      </c>
      <c r="I8" s="10"/>
      <c r="J8" s="10">
        <f t="shared" si="2"/>
        <v>0</v>
      </c>
      <c r="K8" s="10">
        <f t="shared" si="3"/>
        <v>0</v>
      </c>
      <c r="L8" s="10"/>
      <c r="M8" s="10"/>
      <c r="N8" s="10">
        <f t="shared" si="4"/>
        <v>300</v>
      </c>
    </row>
    <row r="9" spans="1:14" ht="18.75" customHeight="1">
      <c r="A9" s="10">
        <v>6</v>
      </c>
      <c r="B9" s="10" t="s">
        <v>73</v>
      </c>
      <c r="C9" s="26">
        <v>146.11666666666665</v>
      </c>
      <c r="D9" s="10">
        <v>300</v>
      </c>
      <c r="E9" s="11"/>
      <c r="F9" s="10">
        <f t="shared" si="0"/>
        <v>0</v>
      </c>
      <c r="G9" s="11">
        <v>1</v>
      </c>
      <c r="H9" s="10">
        <f t="shared" si="1"/>
        <v>200</v>
      </c>
      <c r="I9" s="10"/>
      <c r="J9" s="10">
        <f t="shared" si="2"/>
        <v>0</v>
      </c>
      <c r="K9" s="10">
        <f t="shared" si="3"/>
        <v>200</v>
      </c>
      <c r="L9" s="10"/>
      <c r="M9" s="10"/>
      <c r="N9" s="10">
        <f t="shared" si="4"/>
        <v>500</v>
      </c>
    </row>
    <row r="10" spans="1:14" ht="18.75" customHeight="1">
      <c r="A10" s="10">
        <v>7</v>
      </c>
      <c r="B10" s="10" t="s">
        <v>30</v>
      </c>
      <c r="C10" s="26">
        <v>894.2833333333333</v>
      </c>
      <c r="D10" s="10">
        <v>400</v>
      </c>
      <c r="E10" s="11"/>
      <c r="F10" s="10">
        <f t="shared" si="0"/>
        <v>0</v>
      </c>
      <c r="G10" s="11">
        <v>3</v>
      </c>
      <c r="H10" s="10">
        <f t="shared" si="1"/>
        <v>600</v>
      </c>
      <c r="I10" s="21">
        <v>2</v>
      </c>
      <c r="J10" s="10">
        <f t="shared" si="2"/>
        <v>100</v>
      </c>
      <c r="K10" s="10">
        <f t="shared" si="3"/>
        <v>700</v>
      </c>
      <c r="L10" s="10">
        <v>1</v>
      </c>
      <c r="M10" s="10">
        <v>40</v>
      </c>
      <c r="N10" s="10">
        <f t="shared" si="4"/>
        <v>1140</v>
      </c>
    </row>
    <row r="11" spans="1:14" ht="18.75" customHeight="1">
      <c r="A11" s="10">
        <v>8</v>
      </c>
      <c r="B11" s="10" t="s">
        <v>31</v>
      </c>
      <c r="C11" s="26">
        <v>1803.8866666666665</v>
      </c>
      <c r="D11" s="10">
        <v>500</v>
      </c>
      <c r="E11" s="11">
        <v>1</v>
      </c>
      <c r="F11" s="10">
        <f t="shared" si="0"/>
        <v>500</v>
      </c>
      <c r="G11" s="11">
        <v>6</v>
      </c>
      <c r="H11" s="10">
        <f t="shared" si="1"/>
        <v>1200</v>
      </c>
      <c r="I11" s="21">
        <v>3</v>
      </c>
      <c r="J11" s="10">
        <f t="shared" si="2"/>
        <v>150</v>
      </c>
      <c r="K11" s="10">
        <f t="shared" si="3"/>
        <v>1850</v>
      </c>
      <c r="L11" s="10"/>
      <c r="M11" s="10"/>
      <c r="N11" s="10">
        <f t="shared" si="4"/>
        <v>2350</v>
      </c>
    </row>
    <row r="12" spans="1:14" ht="18.75" customHeight="1">
      <c r="A12" s="10">
        <v>9</v>
      </c>
      <c r="B12" s="10" t="s">
        <v>74</v>
      </c>
      <c r="C12" s="26">
        <v>111.06666666666666</v>
      </c>
      <c r="D12" s="10">
        <v>100</v>
      </c>
      <c r="E12" s="11"/>
      <c r="F12" s="10">
        <f t="shared" si="0"/>
        <v>0</v>
      </c>
      <c r="G12" s="11">
        <v>1</v>
      </c>
      <c r="H12" s="10">
        <f t="shared" si="1"/>
        <v>200</v>
      </c>
      <c r="I12" s="21"/>
      <c r="J12" s="10">
        <f t="shared" si="2"/>
        <v>0</v>
      </c>
      <c r="K12" s="10">
        <f t="shared" si="3"/>
        <v>200</v>
      </c>
      <c r="L12" s="10"/>
      <c r="M12" s="10"/>
      <c r="N12" s="10">
        <f t="shared" si="4"/>
        <v>300</v>
      </c>
    </row>
    <row r="13" spans="1:14" ht="18.75" customHeight="1">
      <c r="A13" s="10">
        <v>10</v>
      </c>
      <c r="B13" s="10" t="s">
        <v>29</v>
      </c>
      <c r="C13" s="26">
        <v>32.56666666666667</v>
      </c>
      <c r="D13" s="10">
        <v>100</v>
      </c>
      <c r="E13" s="11"/>
      <c r="F13" s="10">
        <f t="shared" si="0"/>
        <v>0</v>
      </c>
      <c r="G13" s="11"/>
      <c r="H13" s="10">
        <f t="shared" si="1"/>
        <v>0</v>
      </c>
      <c r="I13" s="21"/>
      <c r="J13" s="10">
        <f t="shared" si="2"/>
        <v>0</v>
      </c>
      <c r="K13" s="10">
        <f t="shared" si="3"/>
        <v>0</v>
      </c>
      <c r="L13" s="10"/>
      <c r="M13" s="10"/>
      <c r="N13" s="10">
        <f t="shared" si="4"/>
        <v>100</v>
      </c>
    </row>
    <row r="14" spans="1:14" ht="18.75" customHeight="1">
      <c r="A14" s="10">
        <v>11</v>
      </c>
      <c r="B14" s="10" t="s">
        <v>85</v>
      </c>
      <c r="C14" s="26">
        <v>0</v>
      </c>
      <c r="D14" s="10">
        <v>100</v>
      </c>
      <c r="E14" s="11"/>
      <c r="F14" s="10"/>
      <c r="G14" s="11"/>
      <c r="H14" s="10"/>
      <c r="I14" s="21"/>
      <c r="J14" s="10"/>
      <c r="K14" s="10"/>
      <c r="L14" s="10"/>
      <c r="M14" s="10"/>
      <c r="N14" s="10"/>
    </row>
    <row r="15" spans="1:14" ht="18.75" customHeight="1">
      <c r="A15" s="10">
        <v>12</v>
      </c>
      <c r="B15" s="10" t="s">
        <v>11</v>
      </c>
      <c r="C15" s="26">
        <v>275.11333333333334</v>
      </c>
      <c r="D15" s="10">
        <v>300</v>
      </c>
      <c r="E15" s="11"/>
      <c r="F15" s="10">
        <f t="shared" si="0"/>
        <v>0</v>
      </c>
      <c r="G15" s="11">
        <v>1</v>
      </c>
      <c r="H15" s="10">
        <f t="shared" si="1"/>
        <v>200</v>
      </c>
      <c r="I15" s="21"/>
      <c r="J15" s="10">
        <f t="shared" si="2"/>
        <v>0</v>
      </c>
      <c r="K15" s="10">
        <f t="shared" si="3"/>
        <v>200</v>
      </c>
      <c r="L15" s="10"/>
      <c r="M15" s="10"/>
      <c r="N15" s="10">
        <f t="shared" si="4"/>
        <v>500</v>
      </c>
    </row>
    <row r="16" spans="1:14" ht="18.75" customHeight="1">
      <c r="A16" s="10">
        <v>13</v>
      </c>
      <c r="B16" s="10" t="s">
        <v>12</v>
      </c>
      <c r="C16" s="26">
        <v>353.08</v>
      </c>
      <c r="D16" s="10">
        <v>300</v>
      </c>
      <c r="E16" s="11"/>
      <c r="F16" s="10">
        <f t="shared" si="0"/>
        <v>0</v>
      </c>
      <c r="G16" s="11">
        <v>1</v>
      </c>
      <c r="H16" s="10">
        <f t="shared" si="1"/>
        <v>200</v>
      </c>
      <c r="I16" s="21">
        <v>4</v>
      </c>
      <c r="J16" s="10">
        <f t="shared" si="2"/>
        <v>200</v>
      </c>
      <c r="K16" s="10">
        <f t="shared" si="3"/>
        <v>400</v>
      </c>
      <c r="L16" s="10"/>
      <c r="M16" s="10"/>
      <c r="N16" s="10">
        <f t="shared" si="4"/>
        <v>700</v>
      </c>
    </row>
    <row r="17" spans="1:14" ht="18.75" customHeight="1">
      <c r="A17" s="10">
        <v>14</v>
      </c>
      <c r="B17" s="10" t="s">
        <v>13</v>
      </c>
      <c r="C17" s="26">
        <v>1871.0766666666666</v>
      </c>
      <c r="D17" s="10">
        <v>500</v>
      </c>
      <c r="E17" s="11">
        <v>0</v>
      </c>
      <c r="F17" s="10">
        <f t="shared" si="0"/>
        <v>0</v>
      </c>
      <c r="G17" s="11">
        <v>1</v>
      </c>
      <c r="H17" s="10">
        <f t="shared" si="1"/>
        <v>200</v>
      </c>
      <c r="I17" s="21">
        <v>1</v>
      </c>
      <c r="J17" s="10">
        <f t="shared" si="2"/>
        <v>50</v>
      </c>
      <c r="K17" s="10">
        <f t="shared" si="3"/>
        <v>250</v>
      </c>
      <c r="L17" s="10"/>
      <c r="M17" s="10"/>
      <c r="N17" s="10">
        <f t="shared" si="4"/>
        <v>750</v>
      </c>
    </row>
    <row r="18" spans="1:14" ht="18.75" customHeight="1">
      <c r="A18" s="10">
        <v>15</v>
      </c>
      <c r="B18" s="10" t="s">
        <v>80</v>
      </c>
      <c r="C18" s="26">
        <v>2.95</v>
      </c>
      <c r="D18" s="10">
        <v>100</v>
      </c>
      <c r="E18" s="11"/>
      <c r="F18" s="10">
        <f t="shared" si="0"/>
        <v>0</v>
      </c>
      <c r="G18" s="11"/>
      <c r="H18" s="10">
        <f t="shared" si="1"/>
        <v>0</v>
      </c>
      <c r="I18" s="21"/>
      <c r="J18" s="10">
        <f t="shared" si="2"/>
        <v>0</v>
      </c>
      <c r="K18" s="10">
        <f t="shared" si="3"/>
        <v>0</v>
      </c>
      <c r="L18" s="10"/>
      <c r="M18" s="10"/>
      <c r="N18" s="10">
        <f t="shared" si="4"/>
        <v>100</v>
      </c>
    </row>
    <row r="19" spans="1:14" ht="18.75" customHeight="1">
      <c r="A19" s="10">
        <v>16</v>
      </c>
      <c r="B19" s="10" t="s">
        <v>14</v>
      </c>
      <c r="C19" s="26">
        <v>29.666666666666668</v>
      </c>
      <c r="D19" s="10">
        <v>100</v>
      </c>
      <c r="E19" s="11"/>
      <c r="F19" s="10">
        <f t="shared" si="0"/>
        <v>0</v>
      </c>
      <c r="G19" s="11"/>
      <c r="H19" s="10">
        <f t="shared" si="1"/>
        <v>0</v>
      </c>
      <c r="I19" s="21"/>
      <c r="J19" s="10">
        <f t="shared" si="2"/>
        <v>0</v>
      </c>
      <c r="K19" s="10">
        <f t="shared" si="3"/>
        <v>0</v>
      </c>
      <c r="L19" s="10"/>
      <c r="M19" s="10"/>
      <c r="N19" s="10">
        <f t="shared" si="4"/>
        <v>100</v>
      </c>
    </row>
    <row r="20" spans="1:14" ht="18.75" customHeight="1">
      <c r="A20" s="10">
        <v>17</v>
      </c>
      <c r="B20" s="10" t="s">
        <v>32</v>
      </c>
      <c r="C20" s="26">
        <v>2428.6333333333337</v>
      </c>
      <c r="D20" s="10">
        <v>500</v>
      </c>
      <c r="E20" s="11"/>
      <c r="F20" s="10">
        <f t="shared" si="0"/>
        <v>0</v>
      </c>
      <c r="G20" s="11">
        <v>3</v>
      </c>
      <c r="H20" s="10">
        <f t="shared" si="1"/>
        <v>600</v>
      </c>
      <c r="I20" s="21"/>
      <c r="J20" s="10">
        <f t="shared" si="2"/>
        <v>0</v>
      </c>
      <c r="K20" s="10">
        <f t="shared" si="3"/>
        <v>600</v>
      </c>
      <c r="L20" s="10"/>
      <c r="M20" s="10"/>
      <c r="N20" s="10">
        <f t="shared" si="4"/>
        <v>1100</v>
      </c>
    </row>
    <row r="21" spans="1:14" ht="18.75" customHeight="1">
      <c r="A21" s="10">
        <v>18</v>
      </c>
      <c r="B21" s="10" t="s">
        <v>33</v>
      </c>
      <c r="C21" s="26">
        <v>1538.32</v>
      </c>
      <c r="D21" s="10">
        <v>500</v>
      </c>
      <c r="E21" s="11"/>
      <c r="F21" s="10">
        <f t="shared" si="0"/>
        <v>0</v>
      </c>
      <c r="G21" s="11">
        <v>4</v>
      </c>
      <c r="H21" s="10">
        <f t="shared" si="1"/>
        <v>800</v>
      </c>
      <c r="I21" s="21">
        <v>3</v>
      </c>
      <c r="J21" s="10">
        <f t="shared" si="2"/>
        <v>150</v>
      </c>
      <c r="K21" s="10">
        <f t="shared" si="3"/>
        <v>950</v>
      </c>
      <c r="L21" s="10">
        <v>1</v>
      </c>
      <c r="M21" s="10">
        <v>40</v>
      </c>
      <c r="N21" s="10">
        <f t="shared" si="4"/>
        <v>1490</v>
      </c>
    </row>
    <row r="22" spans="1:14" ht="18.75" customHeight="1">
      <c r="A22" s="10">
        <v>19</v>
      </c>
      <c r="B22" s="10" t="s">
        <v>15</v>
      </c>
      <c r="C22" s="26">
        <v>766.8566666666666</v>
      </c>
      <c r="D22" s="10">
        <v>400</v>
      </c>
      <c r="E22" s="11"/>
      <c r="F22" s="10">
        <f t="shared" si="0"/>
        <v>0</v>
      </c>
      <c r="G22" s="11">
        <v>1</v>
      </c>
      <c r="H22" s="10">
        <f t="shared" si="1"/>
        <v>200</v>
      </c>
      <c r="I22" s="21"/>
      <c r="J22" s="10">
        <f t="shared" si="2"/>
        <v>0</v>
      </c>
      <c r="K22" s="10">
        <f t="shared" si="3"/>
        <v>200</v>
      </c>
      <c r="L22" s="10">
        <v>1</v>
      </c>
      <c r="M22" s="10">
        <v>40</v>
      </c>
      <c r="N22" s="10">
        <f t="shared" si="4"/>
        <v>640</v>
      </c>
    </row>
    <row r="23" spans="1:14" ht="18.75" customHeight="1">
      <c r="A23" s="10">
        <v>20</v>
      </c>
      <c r="B23" s="10" t="s">
        <v>22</v>
      </c>
      <c r="C23" s="26">
        <v>0</v>
      </c>
      <c r="D23" s="10">
        <v>100</v>
      </c>
      <c r="E23" s="11"/>
      <c r="F23" s="10">
        <f t="shared" si="0"/>
        <v>0</v>
      </c>
      <c r="G23" s="11"/>
      <c r="H23" s="10">
        <f t="shared" si="1"/>
        <v>0</v>
      </c>
      <c r="I23" s="10"/>
      <c r="J23" s="10">
        <f t="shared" si="2"/>
        <v>0</v>
      </c>
      <c r="K23" s="10">
        <f t="shared" si="3"/>
        <v>0</v>
      </c>
      <c r="L23" s="10"/>
      <c r="M23" s="10"/>
      <c r="N23" s="10">
        <f t="shared" si="4"/>
        <v>100</v>
      </c>
    </row>
    <row r="24" spans="1:14" ht="18.75" customHeight="1">
      <c r="A24" s="10">
        <v>21</v>
      </c>
      <c r="B24" s="31" t="s">
        <v>86</v>
      </c>
      <c r="C24" s="26">
        <v>0</v>
      </c>
      <c r="D24" s="10">
        <v>100</v>
      </c>
      <c r="E24" s="11"/>
      <c r="F24" s="10"/>
      <c r="G24" s="11"/>
      <c r="H24" s="10"/>
      <c r="I24" s="10"/>
      <c r="J24" s="10"/>
      <c r="K24" s="10"/>
      <c r="L24" s="10"/>
      <c r="M24" s="10"/>
      <c r="N24" s="10"/>
    </row>
    <row r="25" spans="1:14" ht="18.75" customHeight="1">
      <c r="A25" s="60" t="s">
        <v>23</v>
      </c>
      <c r="B25" s="61"/>
      <c r="C25" s="15">
        <f>SUM(C4:C24)</f>
        <v>13110.65</v>
      </c>
      <c r="D25" s="15">
        <f aca="true" t="shared" si="5" ref="D25:N25">SUM(D4:D24)</f>
        <v>5800</v>
      </c>
      <c r="E25" s="15">
        <f t="shared" si="5"/>
        <v>2</v>
      </c>
      <c r="F25" s="15">
        <f t="shared" si="5"/>
        <v>1000</v>
      </c>
      <c r="G25" s="15">
        <f t="shared" si="5"/>
        <v>26</v>
      </c>
      <c r="H25" s="15">
        <f t="shared" si="5"/>
        <v>5200</v>
      </c>
      <c r="I25" s="15">
        <f t="shared" si="5"/>
        <v>14</v>
      </c>
      <c r="J25" s="15">
        <f>SUM(J4:J24)</f>
        <v>700</v>
      </c>
      <c r="K25" s="15">
        <f>SUM(K4:K24)</f>
        <v>6900</v>
      </c>
      <c r="L25" s="15">
        <f>SUM(L4:L24)</f>
        <v>3</v>
      </c>
      <c r="M25" s="15">
        <f>SUM(M4:M24)</f>
        <v>120</v>
      </c>
      <c r="N25" s="15">
        <f t="shared" si="5"/>
        <v>12620</v>
      </c>
    </row>
  </sheetData>
  <autoFilter ref="A3:N25"/>
  <mergeCells count="3">
    <mergeCell ref="A25:B25"/>
    <mergeCell ref="A2:N2"/>
    <mergeCell ref="A1:B1"/>
  </mergeCells>
  <printOptions horizontalCentered="1"/>
  <pageMargins left="0.7480314960629921" right="0.7480314960629921" top="0.4724409448818898" bottom="0.8661417322834646" header="0.2755905511811024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I20" sqref="I20"/>
    </sheetView>
  </sheetViews>
  <sheetFormatPr defaultColWidth="9.00390625" defaultRowHeight="14.25"/>
  <cols>
    <col min="1" max="1" width="6.00390625" style="0" customWidth="1"/>
    <col min="2" max="2" width="9.50390625" style="0" customWidth="1"/>
    <col min="3" max="3" width="11.125" style="0" customWidth="1"/>
    <col min="4" max="4" width="9.75390625" style="0" customWidth="1"/>
    <col min="5" max="5" width="11.125" style="0" customWidth="1"/>
    <col min="6" max="6" width="13.125" style="0" customWidth="1"/>
    <col min="7" max="7" width="8.25390625" style="0" customWidth="1"/>
    <col min="8" max="8" width="9.875" style="0" customWidth="1"/>
    <col min="9" max="9" width="8.375" style="0" customWidth="1"/>
    <col min="11" max="11" width="8.125" style="0" customWidth="1"/>
    <col min="12" max="12" width="10.75390625" style="0" customWidth="1"/>
    <col min="16" max="16" width="11.00390625" style="0" customWidth="1"/>
    <col min="17" max="17" width="11.125" style="0" customWidth="1"/>
    <col min="18" max="18" width="11.625" style="0" customWidth="1"/>
    <col min="19" max="19" width="13.875" style="0" customWidth="1"/>
    <col min="20" max="20" width="14.50390625" style="0" customWidth="1"/>
    <col min="21" max="21" width="11.125" style="0" customWidth="1"/>
  </cols>
  <sheetData>
    <row r="1" spans="1:2" ht="13.5" customHeight="1">
      <c r="A1" s="62" t="s">
        <v>104</v>
      </c>
      <c r="B1" s="62"/>
    </row>
    <row r="2" spans="1:12" ht="18.75" customHeight="1">
      <c r="A2" s="62" t="s">
        <v>103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4.25">
      <c r="A3" s="64" t="s">
        <v>69</v>
      </c>
      <c r="B3" s="64" t="s">
        <v>5</v>
      </c>
      <c r="C3" s="66" t="s">
        <v>50</v>
      </c>
      <c r="D3" s="66" t="s">
        <v>51</v>
      </c>
      <c r="E3" s="66" t="s">
        <v>48</v>
      </c>
      <c r="F3" s="66" t="s">
        <v>52</v>
      </c>
      <c r="G3" s="68" t="s">
        <v>49</v>
      </c>
      <c r="H3" s="69"/>
      <c r="I3" s="69"/>
      <c r="J3" s="70"/>
      <c r="K3" s="64" t="s">
        <v>105</v>
      </c>
      <c r="L3" s="63" t="s">
        <v>106</v>
      </c>
    </row>
    <row r="4" spans="1:12" ht="18.75" customHeight="1">
      <c r="A4" s="65"/>
      <c r="B4" s="65"/>
      <c r="C4" s="67"/>
      <c r="D4" s="67"/>
      <c r="E4" s="67"/>
      <c r="F4" s="67"/>
      <c r="G4" s="13" t="s">
        <v>107</v>
      </c>
      <c r="H4" s="13" t="s">
        <v>108</v>
      </c>
      <c r="I4" s="13" t="s">
        <v>109</v>
      </c>
      <c r="J4" s="13" t="s">
        <v>110</v>
      </c>
      <c r="K4" s="65"/>
      <c r="L4" s="63"/>
    </row>
    <row r="5" spans="1:12" ht="19.5" customHeight="1">
      <c r="A5" s="10">
        <v>1</v>
      </c>
      <c r="B5" s="10" t="s">
        <v>6</v>
      </c>
      <c r="C5" s="15">
        <v>0</v>
      </c>
      <c r="D5" s="30">
        <v>270</v>
      </c>
      <c r="E5" s="30">
        <v>300</v>
      </c>
      <c r="F5" s="30">
        <v>0</v>
      </c>
      <c r="G5" s="10">
        <v>100</v>
      </c>
      <c r="H5" s="10">
        <v>0</v>
      </c>
      <c r="I5" s="10">
        <v>0</v>
      </c>
      <c r="J5" s="10">
        <f>G5+H5+I5</f>
        <v>100</v>
      </c>
      <c r="K5" s="30">
        <v>0</v>
      </c>
      <c r="L5" s="14">
        <f>C5+D5+E5+F5+J5+K5</f>
        <v>670</v>
      </c>
    </row>
    <row r="6" spans="1:12" ht="19.5" customHeight="1">
      <c r="A6" s="10">
        <v>2</v>
      </c>
      <c r="B6" s="10" t="s">
        <v>7</v>
      </c>
      <c r="C6" s="15">
        <v>2542.25</v>
      </c>
      <c r="D6" s="30">
        <v>1662</v>
      </c>
      <c r="E6" s="30">
        <v>350</v>
      </c>
      <c r="F6" s="30">
        <v>1860</v>
      </c>
      <c r="G6" s="10">
        <v>500</v>
      </c>
      <c r="H6" s="10">
        <v>700</v>
      </c>
      <c r="I6" s="10">
        <v>0</v>
      </c>
      <c r="J6" s="10">
        <f aca="true" t="shared" si="0" ref="J6:J25">G6+H6+I6</f>
        <v>1200</v>
      </c>
      <c r="K6" s="30">
        <v>80</v>
      </c>
      <c r="L6" s="14">
        <f>C6+D6+E6+F6+J6+K6</f>
        <v>7694.25</v>
      </c>
    </row>
    <row r="7" spans="1:12" ht="19.5" customHeight="1">
      <c r="A7" s="10">
        <v>3</v>
      </c>
      <c r="B7" s="10" t="s">
        <v>8</v>
      </c>
      <c r="C7" s="15">
        <v>3740.2</v>
      </c>
      <c r="D7" s="30">
        <v>1226</v>
      </c>
      <c r="E7" s="30">
        <v>350</v>
      </c>
      <c r="F7" s="30">
        <v>1735.5</v>
      </c>
      <c r="G7" s="10">
        <v>400</v>
      </c>
      <c r="H7" s="10">
        <v>450</v>
      </c>
      <c r="I7" s="10">
        <v>0</v>
      </c>
      <c r="J7" s="10">
        <f t="shared" si="0"/>
        <v>850</v>
      </c>
      <c r="K7" s="30">
        <v>20</v>
      </c>
      <c r="L7" s="14">
        <f aca="true" t="shared" si="1" ref="L7:L25">C7+D7+E7+F7+J7+K7</f>
        <v>7921.7</v>
      </c>
    </row>
    <row r="8" spans="1:12" ht="19.5" customHeight="1">
      <c r="A8" s="10">
        <v>4</v>
      </c>
      <c r="B8" s="10" t="s">
        <v>9</v>
      </c>
      <c r="C8" s="15">
        <v>4977.093333333333</v>
      </c>
      <c r="D8" s="30">
        <v>1318</v>
      </c>
      <c r="E8" s="30">
        <v>350</v>
      </c>
      <c r="F8" s="30">
        <v>1047.5</v>
      </c>
      <c r="G8" s="10">
        <v>100</v>
      </c>
      <c r="H8" s="10">
        <v>200</v>
      </c>
      <c r="I8" s="10">
        <v>0</v>
      </c>
      <c r="J8" s="10">
        <f t="shared" si="0"/>
        <v>300</v>
      </c>
      <c r="K8" s="30">
        <v>0</v>
      </c>
      <c r="L8" s="14">
        <f t="shared" si="1"/>
        <v>7992.593333333333</v>
      </c>
    </row>
    <row r="9" spans="1:12" ht="19.5" customHeight="1">
      <c r="A9" s="10">
        <v>5</v>
      </c>
      <c r="B9" s="10" t="s">
        <v>10</v>
      </c>
      <c r="C9" s="15">
        <v>246.545</v>
      </c>
      <c r="D9" s="30">
        <v>1326</v>
      </c>
      <c r="E9" s="30">
        <v>350</v>
      </c>
      <c r="F9" s="30">
        <v>2740</v>
      </c>
      <c r="G9" s="10">
        <v>300</v>
      </c>
      <c r="H9" s="10">
        <v>0</v>
      </c>
      <c r="I9" s="10">
        <v>0</v>
      </c>
      <c r="J9" s="10">
        <f t="shared" si="0"/>
        <v>300</v>
      </c>
      <c r="K9" s="30">
        <v>20</v>
      </c>
      <c r="L9" s="14">
        <f t="shared" si="1"/>
        <v>4982.545</v>
      </c>
    </row>
    <row r="10" spans="1:12" ht="19.5" customHeight="1">
      <c r="A10" s="10">
        <v>6</v>
      </c>
      <c r="B10" s="10" t="s">
        <v>73</v>
      </c>
      <c r="C10" s="15">
        <v>7057.126666666667</v>
      </c>
      <c r="D10" s="30">
        <v>1662</v>
      </c>
      <c r="E10" s="30">
        <v>350</v>
      </c>
      <c r="F10" s="30">
        <v>730</v>
      </c>
      <c r="G10" s="10">
        <v>300</v>
      </c>
      <c r="H10" s="10">
        <v>200</v>
      </c>
      <c r="I10" s="10">
        <v>0</v>
      </c>
      <c r="J10" s="10">
        <f t="shared" si="0"/>
        <v>500</v>
      </c>
      <c r="K10" s="30">
        <v>0</v>
      </c>
      <c r="L10" s="14">
        <f t="shared" si="1"/>
        <v>10299.126666666667</v>
      </c>
    </row>
    <row r="11" spans="1:12" ht="19.5" customHeight="1">
      <c r="A11" s="10">
        <v>7</v>
      </c>
      <c r="B11" s="10" t="s">
        <v>30</v>
      </c>
      <c r="C11" s="15">
        <v>6877.816666666667</v>
      </c>
      <c r="D11" s="30">
        <v>1934</v>
      </c>
      <c r="E11" s="30">
        <v>400</v>
      </c>
      <c r="F11" s="30">
        <v>1575</v>
      </c>
      <c r="G11" s="10">
        <v>400</v>
      </c>
      <c r="H11" s="10">
        <v>700</v>
      </c>
      <c r="I11" s="10">
        <v>40</v>
      </c>
      <c r="J11" s="10">
        <f t="shared" si="0"/>
        <v>1140</v>
      </c>
      <c r="K11" s="30">
        <v>40</v>
      </c>
      <c r="L11" s="14">
        <f t="shared" si="1"/>
        <v>11966.816666666666</v>
      </c>
    </row>
    <row r="12" spans="1:12" ht="19.5" customHeight="1">
      <c r="A12" s="10">
        <v>8</v>
      </c>
      <c r="B12" s="10" t="s">
        <v>31</v>
      </c>
      <c r="C12" s="15">
        <v>1688.9041666666667</v>
      </c>
      <c r="D12" s="30">
        <v>2252</v>
      </c>
      <c r="E12" s="30">
        <v>400</v>
      </c>
      <c r="F12" s="30">
        <v>1416</v>
      </c>
      <c r="G12" s="10">
        <v>500</v>
      </c>
      <c r="H12" s="10">
        <v>1850</v>
      </c>
      <c r="I12" s="10">
        <v>0</v>
      </c>
      <c r="J12" s="10">
        <f t="shared" si="0"/>
        <v>2350</v>
      </c>
      <c r="K12" s="30">
        <v>40</v>
      </c>
      <c r="L12" s="14">
        <f t="shared" si="1"/>
        <v>8146.904166666667</v>
      </c>
    </row>
    <row r="13" spans="1:12" ht="19.5" customHeight="1">
      <c r="A13" s="10">
        <v>9</v>
      </c>
      <c r="B13" s="10" t="s">
        <v>74</v>
      </c>
      <c r="C13" s="15">
        <v>1205.25</v>
      </c>
      <c r="D13" s="30">
        <v>352</v>
      </c>
      <c r="E13" s="30">
        <v>300</v>
      </c>
      <c r="F13" s="30">
        <v>292.5</v>
      </c>
      <c r="G13" s="10">
        <v>100</v>
      </c>
      <c r="H13" s="10">
        <v>200</v>
      </c>
      <c r="I13" s="10">
        <v>0</v>
      </c>
      <c r="J13" s="10">
        <f t="shared" si="0"/>
        <v>300</v>
      </c>
      <c r="K13" s="30">
        <v>0</v>
      </c>
      <c r="L13" s="14">
        <f t="shared" si="1"/>
        <v>2449.75</v>
      </c>
    </row>
    <row r="14" spans="1:12" ht="19.5" customHeight="1">
      <c r="A14" s="10">
        <v>10</v>
      </c>
      <c r="B14" s="10" t="s">
        <v>29</v>
      </c>
      <c r="C14" s="15">
        <v>90.35</v>
      </c>
      <c r="D14" s="30">
        <v>646</v>
      </c>
      <c r="E14" s="30">
        <v>300</v>
      </c>
      <c r="F14" s="30">
        <v>840</v>
      </c>
      <c r="G14" s="10">
        <v>100</v>
      </c>
      <c r="H14" s="10">
        <v>0</v>
      </c>
      <c r="I14" s="10">
        <v>0</v>
      </c>
      <c r="J14" s="10">
        <f t="shared" si="0"/>
        <v>100</v>
      </c>
      <c r="K14" s="30">
        <v>0</v>
      </c>
      <c r="L14" s="14">
        <f t="shared" si="1"/>
        <v>1976.35</v>
      </c>
    </row>
    <row r="15" spans="1:12" ht="19.5" customHeight="1">
      <c r="A15" s="10">
        <v>11</v>
      </c>
      <c r="B15" s="10" t="s">
        <v>111</v>
      </c>
      <c r="C15" s="15">
        <v>0</v>
      </c>
      <c r="D15" s="30">
        <v>270</v>
      </c>
      <c r="E15" s="30">
        <v>300</v>
      </c>
      <c r="F15" s="30">
        <v>120</v>
      </c>
      <c r="G15" s="10">
        <v>100</v>
      </c>
      <c r="H15" s="10">
        <v>0</v>
      </c>
      <c r="I15" s="10">
        <v>0</v>
      </c>
      <c r="J15" s="10">
        <f t="shared" si="0"/>
        <v>100</v>
      </c>
      <c r="K15" s="30">
        <v>0</v>
      </c>
      <c r="L15" s="14">
        <f t="shared" si="1"/>
        <v>790</v>
      </c>
    </row>
    <row r="16" spans="1:12" ht="19.5" customHeight="1">
      <c r="A16" s="10">
        <v>12</v>
      </c>
      <c r="B16" s="10" t="s">
        <v>11</v>
      </c>
      <c r="C16" s="15">
        <v>7884.048333333332</v>
      </c>
      <c r="D16" s="30">
        <v>1794</v>
      </c>
      <c r="E16" s="30">
        <v>300</v>
      </c>
      <c r="F16" s="30">
        <v>2296</v>
      </c>
      <c r="G16" s="10">
        <v>300</v>
      </c>
      <c r="H16" s="10">
        <v>200</v>
      </c>
      <c r="I16" s="10">
        <v>0</v>
      </c>
      <c r="J16" s="10">
        <f t="shared" si="0"/>
        <v>500</v>
      </c>
      <c r="K16" s="30">
        <v>0</v>
      </c>
      <c r="L16" s="14">
        <f t="shared" si="1"/>
        <v>12774.048333333332</v>
      </c>
    </row>
    <row r="17" spans="1:12" ht="19.5" customHeight="1">
      <c r="A17" s="10">
        <v>13</v>
      </c>
      <c r="B17" s="10" t="s">
        <v>12</v>
      </c>
      <c r="C17" s="15">
        <v>2378.535</v>
      </c>
      <c r="D17" s="30">
        <v>974</v>
      </c>
      <c r="E17" s="30">
        <v>400</v>
      </c>
      <c r="F17" s="30">
        <v>775</v>
      </c>
      <c r="G17" s="10">
        <v>300</v>
      </c>
      <c r="H17" s="10">
        <v>400</v>
      </c>
      <c r="I17" s="10">
        <v>0</v>
      </c>
      <c r="J17" s="10">
        <f t="shared" si="0"/>
        <v>700</v>
      </c>
      <c r="K17" s="30">
        <v>0</v>
      </c>
      <c r="L17" s="14">
        <f t="shared" si="1"/>
        <v>5227.535</v>
      </c>
    </row>
    <row r="18" spans="1:12" ht="19.5" customHeight="1">
      <c r="A18" s="10">
        <v>14</v>
      </c>
      <c r="B18" s="10" t="s">
        <v>13</v>
      </c>
      <c r="C18" s="15">
        <v>3166.088333333333</v>
      </c>
      <c r="D18" s="30">
        <v>2084</v>
      </c>
      <c r="E18" s="30">
        <v>400</v>
      </c>
      <c r="F18" s="30">
        <v>1284.5</v>
      </c>
      <c r="G18" s="10">
        <v>500</v>
      </c>
      <c r="H18" s="10">
        <v>250</v>
      </c>
      <c r="I18" s="10">
        <v>0</v>
      </c>
      <c r="J18" s="10">
        <f t="shared" si="0"/>
        <v>750</v>
      </c>
      <c r="K18" s="30">
        <v>40</v>
      </c>
      <c r="L18" s="14">
        <f t="shared" si="1"/>
        <v>7724.588333333333</v>
      </c>
    </row>
    <row r="19" spans="1:12" ht="19.5" customHeight="1">
      <c r="A19" s="10">
        <v>15</v>
      </c>
      <c r="B19" s="10" t="s">
        <v>80</v>
      </c>
      <c r="C19" s="15">
        <v>3983.78</v>
      </c>
      <c r="D19" s="30">
        <v>1008</v>
      </c>
      <c r="E19" s="30">
        <v>300</v>
      </c>
      <c r="F19" s="30">
        <v>165</v>
      </c>
      <c r="G19" s="10">
        <v>100</v>
      </c>
      <c r="H19" s="10">
        <v>0</v>
      </c>
      <c r="I19" s="10">
        <v>0</v>
      </c>
      <c r="J19" s="10">
        <f t="shared" si="0"/>
        <v>100</v>
      </c>
      <c r="K19" s="30">
        <v>0</v>
      </c>
      <c r="L19" s="14">
        <f t="shared" si="1"/>
        <v>5556.780000000001</v>
      </c>
    </row>
    <row r="20" spans="1:12" ht="19.5" customHeight="1">
      <c r="A20" s="10">
        <v>16</v>
      </c>
      <c r="B20" s="10" t="s">
        <v>14</v>
      </c>
      <c r="C20" s="15">
        <v>3916.49</v>
      </c>
      <c r="D20" s="30">
        <v>728</v>
      </c>
      <c r="E20" s="30">
        <v>300</v>
      </c>
      <c r="F20" s="30">
        <v>215</v>
      </c>
      <c r="G20" s="10">
        <v>100</v>
      </c>
      <c r="H20" s="10">
        <v>0</v>
      </c>
      <c r="I20" s="10">
        <v>0</v>
      </c>
      <c r="J20" s="10">
        <f t="shared" si="0"/>
        <v>100</v>
      </c>
      <c r="K20" s="30">
        <v>0</v>
      </c>
      <c r="L20" s="14">
        <f t="shared" si="1"/>
        <v>5259.49</v>
      </c>
    </row>
    <row r="21" spans="1:12" ht="19.5" customHeight="1">
      <c r="A21" s="10">
        <v>17</v>
      </c>
      <c r="B21" s="10" t="s">
        <v>32</v>
      </c>
      <c r="C21" s="15">
        <v>2910.4583333333335</v>
      </c>
      <c r="D21" s="30">
        <v>1672</v>
      </c>
      <c r="E21" s="30">
        <v>350</v>
      </c>
      <c r="F21" s="30">
        <v>1585.5</v>
      </c>
      <c r="G21" s="10">
        <v>500</v>
      </c>
      <c r="H21" s="10">
        <v>600</v>
      </c>
      <c r="I21" s="10">
        <v>0</v>
      </c>
      <c r="J21" s="10">
        <f t="shared" si="0"/>
        <v>1100</v>
      </c>
      <c r="K21" s="30">
        <v>0</v>
      </c>
      <c r="L21" s="14">
        <f t="shared" si="1"/>
        <v>7617.958333333334</v>
      </c>
    </row>
    <row r="22" spans="1:12" ht="19.5" customHeight="1">
      <c r="A22" s="10">
        <v>18</v>
      </c>
      <c r="B22" s="10" t="s">
        <v>33</v>
      </c>
      <c r="C22" s="15">
        <v>2277.0625</v>
      </c>
      <c r="D22" s="30">
        <v>1454</v>
      </c>
      <c r="E22" s="30">
        <v>350</v>
      </c>
      <c r="F22" s="30">
        <v>1775</v>
      </c>
      <c r="G22" s="10">
        <v>500</v>
      </c>
      <c r="H22" s="10">
        <v>950</v>
      </c>
      <c r="I22" s="10">
        <v>40</v>
      </c>
      <c r="J22" s="10">
        <f t="shared" si="0"/>
        <v>1490</v>
      </c>
      <c r="K22" s="30">
        <v>20</v>
      </c>
      <c r="L22" s="14">
        <f t="shared" si="1"/>
        <v>7366.0625</v>
      </c>
    </row>
    <row r="23" spans="1:12" ht="19.5" customHeight="1">
      <c r="A23" s="10">
        <v>19</v>
      </c>
      <c r="B23" s="10" t="s">
        <v>15</v>
      </c>
      <c r="C23" s="15">
        <v>2235.325</v>
      </c>
      <c r="D23" s="30">
        <v>1402</v>
      </c>
      <c r="E23" s="30">
        <v>300</v>
      </c>
      <c r="F23" s="6">
        <v>2544</v>
      </c>
      <c r="G23" s="10">
        <v>400</v>
      </c>
      <c r="H23" s="10">
        <v>200</v>
      </c>
      <c r="I23" s="10">
        <v>40</v>
      </c>
      <c r="J23" s="10">
        <f t="shared" si="0"/>
        <v>640</v>
      </c>
      <c r="K23" s="30">
        <v>0</v>
      </c>
      <c r="L23" s="14">
        <f t="shared" si="1"/>
        <v>7121.325</v>
      </c>
    </row>
    <row r="24" spans="1:12" ht="19.5" customHeight="1">
      <c r="A24" s="10">
        <v>20</v>
      </c>
      <c r="B24" s="10" t="s">
        <v>22</v>
      </c>
      <c r="C24" s="15">
        <v>0</v>
      </c>
      <c r="D24" s="30">
        <v>116</v>
      </c>
      <c r="E24" s="30">
        <v>300</v>
      </c>
      <c r="F24" s="30">
        <v>0</v>
      </c>
      <c r="G24" s="10">
        <v>100</v>
      </c>
      <c r="H24" s="10">
        <v>0</v>
      </c>
      <c r="I24" s="10">
        <v>0</v>
      </c>
      <c r="J24" s="10">
        <f t="shared" si="0"/>
        <v>100</v>
      </c>
      <c r="K24" s="30">
        <v>0</v>
      </c>
      <c r="L24" s="14">
        <f t="shared" si="1"/>
        <v>516</v>
      </c>
    </row>
    <row r="25" spans="1:12" ht="19.5" customHeight="1">
      <c r="A25" s="10">
        <v>21</v>
      </c>
      <c r="B25" s="31" t="s">
        <v>112</v>
      </c>
      <c r="C25" s="15">
        <v>0</v>
      </c>
      <c r="D25" s="30">
        <v>84</v>
      </c>
      <c r="E25" s="30">
        <v>300</v>
      </c>
      <c r="F25" s="30">
        <v>0</v>
      </c>
      <c r="G25" s="10">
        <v>100</v>
      </c>
      <c r="H25" s="10">
        <v>0</v>
      </c>
      <c r="I25" s="10">
        <v>0</v>
      </c>
      <c r="J25" s="10">
        <f t="shared" si="0"/>
        <v>100</v>
      </c>
      <c r="K25" s="30">
        <v>0</v>
      </c>
      <c r="L25" s="14">
        <f t="shared" si="1"/>
        <v>484</v>
      </c>
    </row>
    <row r="26" spans="1:12" ht="19.5" customHeight="1">
      <c r="A26" s="60" t="s">
        <v>23</v>
      </c>
      <c r="B26" s="61"/>
      <c r="C26" s="15">
        <f>SUM(C5:C25)</f>
        <v>57177.323333333334</v>
      </c>
      <c r="D26" s="15">
        <f aca="true" t="shared" si="2" ref="D26:L26">SUM(D5:D25)</f>
        <v>24234</v>
      </c>
      <c r="E26" s="15">
        <f t="shared" si="2"/>
        <v>7050</v>
      </c>
      <c r="F26" s="15">
        <f t="shared" si="2"/>
        <v>22996.5</v>
      </c>
      <c r="G26" s="15">
        <f t="shared" si="2"/>
        <v>5800</v>
      </c>
      <c r="H26" s="15">
        <f t="shared" si="2"/>
        <v>6900</v>
      </c>
      <c r="I26" s="15">
        <f t="shared" si="2"/>
        <v>120</v>
      </c>
      <c r="J26" s="15">
        <f t="shared" si="2"/>
        <v>12820</v>
      </c>
      <c r="K26" s="15">
        <f t="shared" si="2"/>
        <v>260</v>
      </c>
      <c r="L26" s="15">
        <f t="shared" si="2"/>
        <v>124537.82333333333</v>
      </c>
    </row>
  </sheetData>
  <mergeCells count="12">
    <mergeCell ref="L3:L4"/>
    <mergeCell ref="A26:B26"/>
    <mergeCell ref="A1:B1"/>
    <mergeCell ref="A2:L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2010-11-18T09:39:22Z</cp:lastPrinted>
  <dcterms:created xsi:type="dcterms:W3CDTF">2007-11-30T08:24:13Z</dcterms:created>
  <dcterms:modified xsi:type="dcterms:W3CDTF">2010-11-22T06:27:39Z</dcterms:modified>
  <cp:category/>
  <cp:version/>
  <cp:contentType/>
  <cp:contentStatus/>
</cp:coreProperties>
</file>